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lau2\Downloads\04 - MEMÓRIAS DE CÁLCULO_selecionado_2025-08-27_11-12-45am\"/>
    </mc:Choice>
  </mc:AlternateContent>
  <xr:revisionPtr revIDLastSave="0" documentId="13_ncr:1_{60DAEA4C-9127-403E-A64D-7D5435867AFC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Orçamento" sheetId="1" r:id="rId1"/>
    <sheet name="16" sheetId="2" r:id="rId2"/>
    <sheet name="16.1" sheetId="3" r:id="rId3"/>
    <sheet name="16.1.1" sheetId="4" r:id="rId4"/>
    <sheet name="16.1.2" sheetId="5" r:id="rId5"/>
    <sheet name="16.1.3" sheetId="6" r:id="rId6"/>
    <sheet name="16.2" sheetId="7" r:id="rId7"/>
    <sheet name="16.2.1" sheetId="8" r:id="rId8"/>
    <sheet name="16.3" sheetId="9" r:id="rId9"/>
    <sheet name="16.3.1" sheetId="10" r:id="rId10"/>
    <sheet name="16.3.2" sheetId="11" r:id="rId11"/>
    <sheet name="16.1.1E" sheetId="12" r:id="rId12"/>
    <sheet name="16.1.2E" sheetId="13" r:id="rId13"/>
    <sheet name="16.1.3E" sheetId="14" r:id="rId14"/>
    <sheet name="16.2.1E" sheetId="15" r:id="rId15"/>
    <sheet name="16.3.1E" sheetId="16" r:id="rId16"/>
    <sheet name="16.3.2E" sheetId="17" r:id="rId17"/>
  </sheets>
  <calcPr calcId="191029"/>
</workbook>
</file>

<file path=xl/calcChain.xml><?xml version="1.0" encoding="utf-8"?>
<calcChain xmlns="http://schemas.openxmlformats.org/spreadsheetml/2006/main">
  <c r="E74" i="17" l="1"/>
  <c r="C74" i="17"/>
  <c r="E60" i="16"/>
  <c r="C60" i="16"/>
  <c r="E18" i="15"/>
  <c r="C18" i="15"/>
  <c r="E8" i="15"/>
  <c r="C8" i="15"/>
  <c r="E440" i="14"/>
  <c r="C440" i="14"/>
  <c r="E57" i="13"/>
  <c r="C57" i="13"/>
  <c r="E470" i="12"/>
  <c r="C470" i="12"/>
  <c r="E11" i="12"/>
  <c r="C11" i="12"/>
  <c r="E9" i="11"/>
  <c r="C9" i="11"/>
  <c r="E9" i="10"/>
  <c r="C9" i="10"/>
  <c r="E10" i="8"/>
  <c r="C10" i="8"/>
  <c r="E9" i="6"/>
  <c r="C9" i="6"/>
  <c r="E9" i="5"/>
  <c r="C9" i="5"/>
  <c r="E10" i="4"/>
  <c r="C10" i="4"/>
</calcChain>
</file>

<file path=xl/sharedStrings.xml><?xml version="1.0" encoding="utf-8"?>
<sst xmlns="http://schemas.openxmlformats.org/spreadsheetml/2006/main" count="4915" uniqueCount="1154">
  <si>
    <t>BE-PMSa-MOD-ORC-AUTISTA-EX-000-R00-ONERADO</t>
  </si>
  <si>
    <t>Item</t>
  </si>
  <si>
    <t>Código</t>
  </si>
  <si>
    <t>Banco</t>
  </si>
  <si>
    <t>Descrição</t>
  </si>
  <si>
    <t>Unidade</t>
  </si>
  <si>
    <t>Quantidade</t>
  </si>
  <si>
    <t>Custo</t>
  </si>
  <si>
    <t>Custo c/ BDI</t>
  </si>
  <si>
    <t>Total</t>
  </si>
  <si>
    <t>16</t>
  </si>
  <si>
    <t>PINTURA EM GERAL</t>
  </si>
  <si>
    <t>16.1</t>
  </si>
  <si>
    <t>PINTURA DE PAREDE</t>
  </si>
  <si>
    <t>16.1.1</t>
  </si>
  <si>
    <t>17.018.0020-0</t>
  </si>
  <si>
    <t>EMOP</t>
  </si>
  <si>
    <t>PINTURA COM TINTA LATEX,CLASSIFICACAO ECONOMICA,CONFORME ABN</t>
  </si>
  <si>
    <t>m²</t>
  </si>
  <si>
    <t>3561,96</t>
  </si>
  <si>
    <t>16.1.2</t>
  </si>
  <si>
    <t>17.020.0070-0</t>
  </si>
  <si>
    <t>ENVERNIZAMENTO DE MADEIRA EM SUPERFICIE INTERIOR,COM VERNIZ POLIURETANO BRILHANTE E TRANSPARENTE,INCLUSIVE LIXAMENTO,UMA DEMAO DE VERNIZ IMUNIZANTE E IMPERMEABILIZANTE INCOLOR,ANILI NA E DUAS DEMAOS DE ACABAMENTO</t>
  </si>
  <si>
    <t>28,62</t>
  </si>
  <si>
    <t>16.1.3</t>
  </si>
  <si>
    <t>17.017.0010-0</t>
  </si>
  <si>
    <t>PREPARO DE SUPERFICIES NOVAS,COM REVESTIMENTO LISO,INCLUSIVE LIXAMENTO,LIMPEZA,UMA DEMAO DE SELADOR ACRILICO,UMA DEMAO D E MASSA CORRIDA OU ACRILICA E NOVO LIXAMENTO COM REMOCAO DO PO RESIDUAL 3%-DESGASTE DE FERRAMENTAS E EPI</t>
  </si>
  <si>
    <t>4250,09</t>
  </si>
  <si>
    <t>16.2</t>
  </si>
  <si>
    <t>PINTURA DE PISO</t>
  </si>
  <si>
    <t>16.2.1</t>
  </si>
  <si>
    <t>17.040.0020-0</t>
  </si>
  <si>
    <t>MARCACAO DE QUADRA DE ESPORTE OU VAGA DE GARAGEM COM TINTA A BASE DE BORRACHA CLORADA,COM UTILIZACAO DE SELADOR E SOLVEN TE PROPRIO E FITA CREPE COMO LIMITADOR DE LINHAS,MEDIDA PELA AREA REAL DE PINTURA</t>
  </si>
  <si>
    <t>52,75</t>
  </si>
  <si>
    <t>16.3</t>
  </si>
  <si>
    <t>PINTURA DE ESQUADRIAS E PÓRTICOS</t>
  </si>
  <si>
    <t>16.3.1</t>
  </si>
  <si>
    <t>17.017.0100-0</t>
  </si>
  <si>
    <t>PREPARO DE MADEIRA NOVA,INCLUSIVE LIXAMENTO,LIMPEZA,UMA DEMAO DE VERNIZ ISOLANTE INCOLOR,DUAS DEMAOS DE MASSA PARA MADEIRA,LIXAMENTO E REMOCAO DE PO,E UMA DEMAO DE FUNDO SINTETICONIVELADOR</t>
  </si>
  <si>
    <t>181,43</t>
  </si>
  <si>
    <t>16.3.2</t>
  </si>
  <si>
    <t>17.017.0300-1</t>
  </si>
  <si>
    <t>PINTURA INTERNA OU EXTERNA SOBRE FERRO COM TINTA A OLEO BRIL HANTE,INCLUSIVE LIXAMENTO,LIMPEZA,UMA DEMAO DE TINTA ANTIOXI DO E DUAS DEMAOS DE ACABAMENTO</t>
  </si>
  <si>
    <t>107,17</t>
  </si>
  <si>
    <t>Resumo do Critério</t>
  </si>
  <si>
    <t>Tipo</t>
  </si>
  <si>
    <t>Elementos</t>
  </si>
  <si>
    <t>Nome do Subcritério</t>
  </si>
  <si>
    <t>Material</t>
  </si>
  <si>
    <t>Paredes (BE-MT-PA-PINTURA-CINZA-CLARO)</t>
  </si>
  <si>
    <t>Paredes (BE-MT-PA-PINTURA-BRANCO-NEVE)</t>
  </si>
  <si>
    <t/>
  </si>
  <si>
    <t>Multiplicado por</t>
  </si>
  <si>
    <t>Seleção</t>
  </si>
  <si>
    <t>BE-MT-PA-PINTURA-CINZA-CLARO</t>
  </si>
  <si>
    <t>BE-MT-PA-PINTURA-BRANCO-NEVE</t>
  </si>
  <si>
    <t>Paredes (Roda Meio Madeira Freijo)</t>
  </si>
  <si>
    <t>Adicionar a</t>
  </si>
  <si>
    <t>Roda Meio Madeira Freijo</t>
  </si>
  <si>
    <t>Paredes (BE-MT-PA-SELADORA CONT.)</t>
  </si>
  <si>
    <t>BE-MT-PA-SELADORA CONT.</t>
  </si>
  <si>
    <t>Categoria</t>
  </si>
  <si>
    <t>Pisos (Área)</t>
  </si>
  <si>
    <t>Área</t>
  </si>
  <si>
    <t>Filtro de Fase</t>
  </si>
  <si>
    <t>Criado em</t>
  </si>
  <si>
    <t>Demolido em</t>
  </si>
  <si>
    <t>------</t>
  </si>
  <si>
    <t>Ou</t>
  </si>
  <si>
    <t>Filtro de Família</t>
  </si>
  <si>
    <t>Família</t>
  </si>
  <si>
    <t>Piso</t>
  </si>
  <si>
    <t>BE-MT-PI-PINTURA-BRANCA</t>
  </si>
  <si>
    <t>BE-MT-PI-PINTURA-AZUL-PASTEL</t>
  </si>
  <si>
    <t>Portas (MADEIRA REVESTIDA COM FÓRMICA BRANCA)</t>
  </si>
  <si>
    <t>MADEIRA REVESTIDA COM FÓRMICA BRANCA</t>
  </si>
  <si>
    <t>Janelas (.ALUMÍNIO BRANCO)</t>
  </si>
  <si>
    <t>.ALUMÍNIO BRANCO</t>
  </si>
  <si>
    <t>Projeto</t>
  </si>
  <si>
    <t>Vínculo</t>
  </si>
  <si>
    <t>Elemento</t>
  </si>
  <si>
    <t>Id do Revit</t>
  </si>
  <si>
    <t>Totais:</t>
  </si>
  <si>
    <t>BE-PMSa-MOD-ARQ-ESCOLAAUTISTA-EX-000-R</t>
  </si>
  <si>
    <t>3402596</t>
  </si>
  <si>
    <t>3402597</t>
  </si>
  <si>
    <t>3500190</t>
  </si>
  <si>
    <t>3500573</t>
  </si>
  <si>
    <t>BE-MT-PA-PINTURA-BRANCO-NEVE - 0,0010</t>
  </si>
  <si>
    <t>3485740</t>
  </si>
  <si>
    <t>3485781</t>
  </si>
  <si>
    <t>3485785</t>
  </si>
  <si>
    <t>3485820</t>
  </si>
  <si>
    <t>3485936</t>
  </si>
  <si>
    <t>3490290</t>
  </si>
  <si>
    <t>3492212</t>
  </si>
  <si>
    <t>3290234</t>
  </si>
  <si>
    <t>3290235</t>
  </si>
  <si>
    <t>3290236</t>
  </si>
  <si>
    <t>3290238</t>
  </si>
  <si>
    <t>3290242</t>
  </si>
  <si>
    <t>3290243</t>
  </si>
  <si>
    <t>3290244</t>
  </si>
  <si>
    <t>3290245</t>
  </si>
  <si>
    <t>3290246</t>
  </si>
  <si>
    <t>3290248</t>
  </si>
  <si>
    <t>3290249</t>
  </si>
  <si>
    <t>3290250</t>
  </si>
  <si>
    <t>3290251</t>
  </si>
  <si>
    <t>3290252</t>
  </si>
  <si>
    <t>3290253</t>
  </si>
  <si>
    <t>3290255</t>
  </si>
  <si>
    <t>3290257</t>
  </si>
  <si>
    <t>3290259</t>
  </si>
  <si>
    <t>3290260</t>
  </si>
  <si>
    <t>3290263</t>
  </si>
  <si>
    <t>3290265</t>
  </si>
  <si>
    <t>3290267</t>
  </si>
  <si>
    <t>3290268</t>
  </si>
  <si>
    <t>3290269</t>
  </si>
  <si>
    <t>4749617</t>
  </si>
  <si>
    <t>3799986</t>
  </si>
  <si>
    <t>4748538</t>
  </si>
  <si>
    <t>4748539</t>
  </si>
  <si>
    <t>4748540</t>
  </si>
  <si>
    <t>4748541</t>
  </si>
  <si>
    <t>4503805</t>
  </si>
  <si>
    <t>4503809</t>
  </si>
  <si>
    <t>4503813</t>
  </si>
  <si>
    <t>4503817</t>
  </si>
  <si>
    <t>4503821</t>
  </si>
  <si>
    <t>4503825</t>
  </si>
  <si>
    <t>4504380</t>
  </si>
  <si>
    <t>4504691</t>
  </si>
  <si>
    <t>3280662</t>
  </si>
  <si>
    <t>3280663</t>
  </si>
  <si>
    <t>3280664</t>
  </si>
  <si>
    <t>3280665</t>
  </si>
  <si>
    <t>3280666</t>
  </si>
  <si>
    <t>3280667</t>
  </si>
  <si>
    <t>3280668</t>
  </si>
  <si>
    <t>3280669</t>
  </si>
  <si>
    <t>3280670</t>
  </si>
  <si>
    <t>3280671</t>
  </si>
  <si>
    <t>3280672</t>
  </si>
  <si>
    <t>3280673</t>
  </si>
  <si>
    <t>3280674</t>
  </si>
  <si>
    <t>3280675</t>
  </si>
  <si>
    <t>3280676</t>
  </si>
  <si>
    <t>3280677</t>
  </si>
  <si>
    <t>3280678</t>
  </si>
  <si>
    <t>3280679</t>
  </si>
  <si>
    <t>3280680</t>
  </si>
  <si>
    <t>3280681</t>
  </si>
  <si>
    <t>3280682</t>
  </si>
  <si>
    <t>3280683</t>
  </si>
  <si>
    <t>3280684</t>
  </si>
  <si>
    <t>3280685</t>
  </si>
  <si>
    <t>3280686</t>
  </si>
  <si>
    <t>3280687</t>
  </si>
  <si>
    <t>3280688</t>
  </si>
  <si>
    <t>3280689</t>
  </si>
  <si>
    <t>3280690</t>
  </si>
  <si>
    <t>3280691</t>
  </si>
  <si>
    <t>3280692</t>
  </si>
  <si>
    <t>3280693</t>
  </si>
  <si>
    <t>3280694</t>
  </si>
  <si>
    <t>3280695</t>
  </si>
  <si>
    <t>3280696</t>
  </si>
  <si>
    <t>3280697</t>
  </si>
  <si>
    <t>3280698</t>
  </si>
  <si>
    <t>3280699</t>
  </si>
  <si>
    <t>3280700</t>
  </si>
  <si>
    <t>3280702</t>
  </si>
  <si>
    <t>3280704</t>
  </si>
  <si>
    <t>3280705</t>
  </si>
  <si>
    <t>3280707</t>
  </si>
  <si>
    <t>3280708</t>
  </si>
  <si>
    <t>3280711</t>
  </si>
  <si>
    <t>3280712</t>
  </si>
  <si>
    <t>3280713</t>
  </si>
  <si>
    <t>3280715</t>
  </si>
  <si>
    <t>3280716</t>
  </si>
  <si>
    <t>3280717</t>
  </si>
  <si>
    <t>3280719</t>
  </si>
  <si>
    <t>3280720</t>
  </si>
  <si>
    <t>3280721</t>
  </si>
  <si>
    <t>3280722</t>
  </si>
  <si>
    <t>3280723</t>
  </si>
  <si>
    <t>3280724</t>
  </si>
  <si>
    <t>3280725</t>
  </si>
  <si>
    <t>3280726</t>
  </si>
  <si>
    <t>3280727</t>
  </si>
  <si>
    <t>3280728</t>
  </si>
  <si>
    <t>3280729</t>
  </si>
  <si>
    <t>3280730</t>
  </si>
  <si>
    <t>3280731</t>
  </si>
  <si>
    <t>3280735</t>
  </si>
  <si>
    <t>3280736</t>
  </si>
  <si>
    <t>3280738</t>
  </si>
  <si>
    <t>3280739</t>
  </si>
  <si>
    <t>3280740</t>
  </si>
  <si>
    <t>3280741</t>
  </si>
  <si>
    <t>3280742</t>
  </si>
  <si>
    <t>3280743</t>
  </si>
  <si>
    <t>3280745</t>
  </si>
  <si>
    <t>3280746</t>
  </si>
  <si>
    <t>3280748</t>
  </si>
  <si>
    <t>3280749</t>
  </si>
  <si>
    <t>3280750</t>
  </si>
  <si>
    <t>3280751</t>
  </si>
  <si>
    <t>3280752</t>
  </si>
  <si>
    <t>3280753</t>
  </si>
  <si>
    <t>3280754</t>
  </si>
  <si>
    <t>3280755</t>
  </si>
  <si>
    <t>3280756</t>
  </si>
  <si>
    <t>3280757</t>
  </si>
  <si>
    <t>3280759</t>
  </si>
  <si>
    <t>3280760</t>
  </si>
  <si>
    <t>3280762</t>
  </si>
  <si>
    <t>3280764</t>
  </si>
  <si>
    <t>3280766</t>
  </si>
  <si>
    <t>3280767</t>
  </si>
  <si>
    <t>3280768</t>
  </si>
  <si>
    <t>3280769</t>
  </si>
  <si>
    <t>3280770</t>
  </si>
  <si>
    <t>3280771</t>
  </si>
  <si>
    <t>3280772</t>
  </si>
  <si>
    <t>3280773</t>
  </si>
  <si>
    <t>3280774</t>
  </si>
  <si>
    <t>3280775</t>
  </si>
  <si>
    <t>3280776</t>
  </si>
  <si>
    <t>3280777</t>
  </si>
  <si>
    <t>3280778</t>
  </si>
  <si>
    <t>3280779</t>
  </si>
  <si>
    <t>3280780</t>
  </si>
  <si>
    <t>3280781</t>
  </si>
  <si>
    <t>3280782</t>
  </si>
  <si>
    <t>3280783</t>
  </si>
  <si>
    <t>3280784</t>
  </si>
  <si>
    <t>3280785</t>
  </si>
  <si>
    <t>3280786</t>
  </si>
  <si>
    <t>3280787</t>
  </si>
  <si>
    <t>3280788</t>
  </si>
  <si>
    <t>3280789</t>
  </si>
  <si>
    <t>3280790</t>
  </si>
  <si>
    <t>3280791</t>
  </si>
  <si>
    <t>3280792</t>
  </si>
  <si>
    <t>3280793</t>
  </si>
  <si>
    <t>3280794</t>
  </si>
  <si>
    <t>3280795</t>
  </si>
  <si>
    <t>3280796</t>
  </si>
  <si>
    <t>3280797</t>
  </si>
  <si>
    <t>3280798</t>
  </si>
  <si>
    <t>3280799</t>
  </si>
  <si>
    <t>3280800</t>
  </si>
  <si>
    <t>3280801</t>
  </si>
  <si>
    <t>3280802</t>
  </si>
  <si>
    <t>3280803</t>
  </si>
  <si>
    <t>3280804</t>
  </si>
  <si>
    <t>3280805</t>
  </si>
  <si>
    <t>3280806</t>
  </si>
  <si>
    <t>3280807</t>
  </si>
  <si>
    <t>3280808</t>
  </si>
  <si>
    <t>3280809</t>
  </si>
  <si>
    <t>3280810</t>
  </si>
  <si>
    <t>3280811</t>
  </si>
  <si>
    <t>3280812</t>
  </si>
  <si>
    <t>3280813</t>
  </si>
  <si>
    <t>3280814</t>
  </si>
  <si>
    <t>3280815</t>
  </si>
  <si>
    <t>3280816</t>
  </si>
  <si>
    <t>3280817</t>
  </si>
  <si>
    <t>3280818</t>
  </si>
  <si>
    <t>3280819</t>
  </si>
  <si>
    <t>3280820</t>
  </si>
  <si>
    <t>3280821</t>
  </si>
  <si>
    <t>3280823</t>
  </si>
  <si>
    <t>3280824</t>
  </si>
  <si>
    <t>3280825</t>
  </si>
  <si>
    <t>3280826</t>
  </si>
  <si>
    <t>3280827</t>
  </si>
  <si>
    <t>3280829</t>
  </si>
  <si>
    <t>3280830</t>
  </si>
  <si>
    <t>3280831</t>
  </si>
  <si>
    <t>3280832</t>
  </si>
  <si>
    <t>3280833</t>
  </si>
  <si>
    <t>3280835</t>
  </si>
  <si>
    <t>3280837</t>
  </si>
  <si>
    <t>3280839</t>
  </si>
  <si>
    <t>3280840</t>
  </si>
  <si>
    <t>3280841</t>
  </si>
  <si>
    <t>3280842</t>
  </si>
  <si>
    <t>3280843</t>
  </si>
  <si>
    <t>3280844</t>
  </si>
  <si>
    <t>3280846</t>
  </si>
  <si>
    <t>3280853</t>
  </si>
  <si>
    <t>3280854</t>
  </si>
  <si>
    <t>3280855</t>
  </si>
  <si>
    <t>3280860</t>
  </si>
  <si>
    <t>3280861</t>
  </si>
  <si>
    <t>3280863</t>
  </si>
  <si>
    <t>3280864</t>
  </si>
  <si>
    <t>3280865</t>
  </si>
  <si>
    <t>3280866</t>
  </si>
  <si>
    <t>3291133</t>
  </si>
  <si>
    <t>3291339</t>
  </si>
  <si>
    <t>3292913</t>
  </si>
  <si>
    <t>3292914</t>
  </si>
  <si>
    <t>3292918</t>
  </si>
  <si>
    <t>3292919</t>
  </si>
  <si>
    <t>3292921</t>
  </si>
  <si>
    <t>3292922</t>
  </si>
  <si>
    <t>3292923</t>
  </si>
  <si>
    <t>3292924</t>
  </si>
  <si>
    <t>3292925</t>
  </si>
  <si>
    <t>3292926</t>
  </si>
  <si>
    <t>3292927</t>
  </si>
  <si>
    <t>3292928</t>
  </si>
  <si>
    <t>3292929</t>
  </si>
  <si>
    <t>3292930</t>
  </si>
  <si>
    <t>3292931</t>
  </si>
  <si>
    <t>3292933</t>
  </si>
  <si>
    <t>3292934</t>
  </si>
  <si>
    <t>3292935</t>
  </si>
  <si>
    <t>3448376</t>
  </si>
  <si>
    <t>3448382</t>
  </si>
  <si>
    <t>3448387</t>
  </si>
  <si>
    <t>3448393</t>
  </si>
  <si>
    <t>3448604</t>
  </si>
  <si>
    <t>3448609</t>
  </si>
  <si>
    <t>3448827</t>
  </si>
  <si>
    <t>3448833</t>
  </si>
  <si>
    <t>3402599</t>
  </si>
  <si>
    <t>3402600</t>
  </si>
  <si>
    <t>3402601</t>
  </si>
  <si>
    <t>3402602</t>
  </si>
  <si>
    <t>3402704</t>
  </si>
  <si>
    <t>3402708</t>
  </si>
  <si>
    <t>3464899</t>
  </si>
  <si>
    <t>3464901</t>
  </si>
  <si>
    <t>3464903</t>
  </si>
  <si>
    <t>3464905</t>
  </si>
  <si>
    <t>4513124</t>
  </si>
  <si>
    <t>3809391</t>
  </si>
  <si>
    <t>3809396</t>
  </si>
  <si>
    <t>3809412</t>
  </si>
  <si>
    <t>3809417</t>
  </si>
  <si>
    <t>3809490</t>
  </si>
  <si>
    <t>3809632</t>
  </si>
  <si>
    <t>3809637</t>
  </si>
  <si>
    <t>3809840</t>
  </si>
  <si>
    <t>3282211</t>
  </si>
  <si>
    <t>3282212</t>
  </si>
  <si>
    <t>3282213</t>
  </si>
  <si>
    <t>3282214</t>
  </si>
  <si>
    <t>3282215</t>
  </si>
  <si>
    <t>3282216</t>
  </si>
  <si>
    <t>3282217</t>
  </si>
  <si>
    <t>3282218</t>
  </si>
  <si>
    <t>3282219</t>
  </si>
  <si>
    <t>3282220</t>
  </si>
  <si>
    <t>3282221</t>
  </si>
  <si>
    <t>3282222</t>
  </si>
  <si>
    <t>3282223</t>
  </si>
  <si>
    <t>3282224</t>
  </si>
  <si>
    <t>3282225</t>
  </si>
  <si>
    <t>3282226</t>
  </si>
  <si>
    <t>3282227</t>
  </si>
  <si>
    <t>3282229</t>
  </si>
  <si>
    <t>3282231</t>
  </si>
  <si>
    <t>3282232</t>
  </si>
  <si>
    <t>3282233</t>
  </si>
  <si>
    <t>3282234</t>
  </si>
  <si>
    <t>3282235</t>
  </si>
  <si>
    <t>3282236</t>
  </si>
  <si>
    <t>3282237</t>
  </si>
  <si>
    <t>3282238</t>
  </si>
  <si>
    <t>3282239</t>
  </si>
  <si>
    <t>3282240</t>
  </si>
  <si>
    <t>3282241</t>
  </si>
  <si>
    <t>3282242</t>
  </si>
  <si>
    <t>3282243</t>
  </si>
  <si>
    <t>3282244</t>
  </si>
  <si>
    <t>3282245</t>
  </si>
  <si>
    <t>3282246</t>
  </si>
  <si>
    <t>3282247</t>
  </si>
  <si>
    <t>3282248</t>
  </si>
  <si>
    <t>3282249</t>
  </si>
  <si>
    <t>3282255</t>
  </si>
  <si>
    <t>3282256</t>
  </si>
  <si>
    <t>3282257</t>
  </si>
  <si>
    <t>3282259</t>
  </si>
  <si>
    <t>3282260</t>
  </si>
  <si>
    <t>3282261</t>
  </si>
  <si>
    <t>3282262</t>
  </si>
  <si>
    <t>3282263</t>
  </si>
  <si>
    <t>3282264</t>
  </si>
  <si>
    <t>3282265</t>
  </si>
  <si>
    <t>3282266</t>
  </si>
  <si>
    <t>3282267</t>
  </si>
  <si>
    <t>3282268</t>
  </si>
  <si>
    <t>3282269</t>
  </si>
  <si>
    <t>3282270</t>
  </si>
  <si>
    <t>3282271</t>
  </si>
  <si>
    <t>3282273</t>
  </si>
  <si>
    <t>3282274</t>
  </si>
  <si>
    <t>3282275</t>
  </si>
  <si>
    <t>3282276</t>
  </si>
  <si>
    <t>3282277</t>
  </si>
  <si>
    <t>3282278</t>
  </si>
  <si>
    <t>3282279</t>
  </si>
  <si>
    <t>3282280</t>
  </si>
  <si>
    <t>3500191</t>
  </si>
  <si>
    <t>3500574</t>
  </si>
  <si>
    <t>3721979</t>
  </si>
  <si>
    <t>3721980</t>
  </si>
  <si>
    <t>3721981</t>
  </si>
  <si>
    <t>3721982</t>
  </si>
  <si>
    <t>3500909</t>
  </si>
  <si>
    <t>3500915</t>
  </si>
  <si>
    <t>3479488</t>
  </si>
  <si>
    <t>3479489</t>
  </si>
  <si>
    <t>3479490</t>
  </si>
  <si>
    <t>3479491</t>
  </si>
  <si>
    <t>3300058</t>
  </si>
  <si>
    <t>3300259</t>
  </si>
  <si>
    <t>3300516</t>
  </si>
  <si>
    <t>3311554</t>
  </si>
  <si>
    <t>3311556</t>
  </si>
  <si>
    <t>3398123</t>
  </si>
  <si>
    <t>3398127</t>
  </si>
  <si>
    <t>3398131</t>
  </si>
  <si>
    <t>3463166</t>
  </si>
  <si>
    <t>3463994</t>
  </si>
  <si>
    <t>3463995</t>
  </si>
  <si>
    <t>3463996</t>
  </si>
  <si>
    <t>3463997</t>
  </si>
  <si>
    <t>3464028</t>
  </si>
  <si>
    <t>3464125</t>
  </si>
  <si>
    <t>3464196</t>
  </si>
  <si>
    <t>3464211</t>
  </si>
  <si>
    <t>3488481</t>
  </si>
  <si>
    <t>4668943</t>
  </si>
  <si>
    <t>3327672</t>
  </si>
  <si>
    <t>3327673</t>
  </si>
  <si>
    <t>3327674</t>
  </si>
  <si>
    <t>3327675</t>
  </si>
  <si>
    <t>3327676</t>
  </si>
  <si>
    <t>3327677</t>
  </si>
  <si>
    <t>3327678</t>
  </si>
  <si>
    <t>3327679</t>
  </si>
  <si>
    <t>3511267</t>
  </si>
  <si>
    <t>3511517</t>
  </si>
  <si>
    <t>4318655</t>
  </si>
  <si>
    <t>4318793</t>
  </si>
  <si>
    <t>4318918</t>
  </si>
  <si>
    <t>4318922</t>
  </si>
  <si>
    <t>4318926</t>
  </si>
  <si>
    <t>4318930</t>
  </si>
  <si>
    <t>4319327</t>
  </si>
  <si>
    <t>4319330</t>
  </si>
  <si>
    <t>4319339</t>
  </si>
  <si>
    <t>4319340</t>
  </si>
  <si>
    <t>4319341</t>
  </si>
  <si>
    <t>4319342</t>
  </si>
  <si>
    <t>3809152</t>
  </si>
  <si>
    <t>3809157</t>
  </si>
  <si>
    <t>3809175</t>
  </si>
  <si>
    <t>3809180</t>
  </si>
  <si>
    <t>3809264</t>
  </si>
  <si>
    <t>3809265</t>
  </si>
  <si>
    <t>3809289</t>
  </si>
  <si>
    <t>3809290</t>
  </si>
  <si>
    <t>3504800</t>
  </si>
  <si>
    <t>3504850</t>
  </si>
  <si>
    <t>3417233</t>
  </si>
  <si>
    <t>3417390</t>
  </si>
  <si>
    <t>3417534</t>
  </si>
  <si>
    <t>3417715</t>
  </si>
  <si>
    <t>3418012</t>
  </si>
  <si>
    <t>3418016</t>
  </si>
  <si>
    <t>3418020</t>
  </si>
  <si>
    <t>3418024</t>
  </si>
  <si>
    <t>3418147</t>
  </si>
  <si>
    <t>3418151</t>
  </si>
  <si>
    <t>3418155</t>
  </si>
  <si>
    <t>3418159</t>
  </si>
  <si>
    <t>3418250</t>
  </si>
  <si>
    <t>3418254</t>
  </si>
  <si>
    <t>3418258</t>
  </si>
  <si>
    <t>3418262</t>
  </si>
  <si>
    <t>4514495</t>
  </si>
  <si>
    <t>4514496</t>
  </si>
  <si>
    <t>4514549</t>
  </si>
  <si>
    <t>4514550</t>
  </si>
  <si>
    <t>4514652</t>
  </si>
  <si>
    <t>4514653</t>
  </si>
  <si>
    <t>4514787</t>
  </si>
  <si>
    <t>4514788</t>
  </si>
  <si>
    <t>4553297</t>
  </si>
  <si>
    <t>4553368</t>
  </si>
  <si>
    <t>4553522</t>
  </si>
  <si>
    <t>4553576</t>
  </si>
  <si>
    <t>3700878</t>
  </si>
  <si>
    <t>3777218</t>
  </si>
  <si>
    <t>3777806</t>
  </si>
  <si>
    <t>3778467</t>
  </si>
  <si>
    <t>3778487</t>
  </si>
  <si>
    <t>3394592</t>
  </si>
  <si>
    <t>3394734</t>
  </si>
  <si>
    <t>3394897</t>
  </si>
  <si>
    <t>3395055</t>
  </si>
  <si>
    <t>3395231</t>
  </si>
  <si>
    <t>3395418</t>
  </si>
  <si>
    <t>3395645</t>
  </si>
  <si>
    <t>3395764</t>
  </si>
  <si>
    <t>3395928</t>
  </si>
  <si>
    <t>3396081</t>
  </si>
  <si>
    <t>3396370</t>
  </si>
  <si>
    <t>3396551</t>
  </si>
  <si>
    <t>3396715</t>
  </si>
  <si>
    <t>3396887</t>
  </si>
  <si>
    <t>3397033</t>
  </si>
  <si>
    <t>3397138</t>
  </si>
  <si>
    <t>3397489</t>
  </si>
  <si>
    <t>3397493</t>
  </si>
  <si>
    <t>3397497</t>
  </si>
  <si>
    <t>3397501</t>
  </si>
  <si>
    <t>3800199</t>
  </si>
  <si>
    <t>3800239</t>
  </si>
  <si>
    <t>3800275</t>
  </si>
  <si>
    <t>3801188</t>
  </si>
  <si>
    <t>3801631</t>
  </si>
  <si>
    <t>3801698</t>
  </si>
  <si>
    <t>3801703</t>
  </si>
  <si>
    <t>3801708</t>
  </si>
  <si>
    <t>3801713</t>
  </si>
  <si>
    <t>3801997</t>
  </si>
  <si>
    <t>RODA MEIO EM FREIJÓ</t>
  </si>
  <si>
    <t>4670743</t>
  </si>
  <si>
    <t>4670744</t>
  </si>
  <si>
    <t>4670745</t>
  </si>
  <si>
    <t>4670746</t>
  </si>
  <si>
    <t>4670842</t>
  </si>
  <si>
    <t>4670843</t>
  </si>
  <si>
    <t>4670844</t>
  </si>
  <si>
    <t>4670845</t>
  </si>
  <si>
    <t>4670882</t>
  </si>
  <si>
    <t>4670883</t>
  </si>
  <si>
    <t>4670884</t>
  </si>
  <si>
    <t>4670885</t>
  </si>
  <si>
    <t>4670930</t>
  </si>
  <si>
    <t>4668770</t>
  </si>
  <si>
    <t>4668771</t>
  </si>
  <si>
    <t>4668772</t>
  </si>
  <si>
    <t>4668788</t>
  </si>
  <si>
    <t>4668789</t>
  </si>
  <si>
    <t>4668790</t>
  </si>
  <si>
    <t>4668911</t>
  </si>
  <si>
    <t>4669193</t>
  </si>
  <si>
    <t>4669274</t>
  </si>
  <si>
    <t>4669275</t>
  </si>
  <si>
    <t>4669276</t>
  </si>
  <si>
    <t>4669277</t>
  </si>
  <si>
    <t>4669819</t>
  </si>
  <si>
    <t>4669820</t>
  </si>
  <si>
    <t>4669821</t>
  </si>
  <si>
    <t>4669822</t>
  </si>
  <si>
    <t>4669886</t>
  </si>
  <si>
    <t>4669887</t>
  </si>
  <si>
    <t>4669888</t>
  </si>
  <si>
    <t>4669889</t>
  </si>
  <si>
    <t>4669978</t>
  </si>
  <si>
    <t>4669979</t>
  </si>
  <si>
    <t>4669980</t>
  </si>
  <si>
    <t>4669981</t>
  </si>
  <si>
    <t>4670049</t>
  </si>
  <si>
    <t>4670050</t>
  </si>
  <si>
    <t>4670051</t>
  </si>
  <si>
    <t>4670052</t>
  </si>
  <si>
    <t>4670156</t>
  </si>
  <si>
    <t>4670157</t>
  </si>
  <si>
    <t>4670158</t>
  </si>
  <si>
    <t>4670159</t>
  </si>
  <si>
    <t>4670355</t>
  </si>
  <si>
    <t>4670356</t>
  </si>
  <si>
    <t>4670357</t>
  </si>
  <si>
    <t>4670358</t>
  </si>
  <si>
    <t>4670464</t>
  </si>
  <si>
    <t>BE-MT-PA-SELADORA - 0,0010 NAO CONT.</t>
  </si>
  <si>
    <t>3485732</t>
  </si>
  <si>
    <t>3485765</t>
  </si>
  <si>
    <t>3485769</t>
  </si>
  <si>
    <t>3485812</t>
  </si>
  <si>
    <t>3485928</t>
  </si>
  <si>
    <t>3370072</t>
  </si>
  <si>
    <t>3370073</t>
  </si>
  <si>
    <t>3490252</t>
  </si>
  <si>
    <t>3492182</t>
  </si>
  <si>
    <t>3290160</t>
  </si>
  <si>
    <t>3290161</t>
  </si>
  <si>
    <t>3290163</t>
  </si>
  <si>
    <t>3290164</t>
  </si>
  <si>
    <t>3290165</t>
  </si>
  <si>
    <t>3290167</t>
  </si>
  <si>
    <t>3290171</t>
  </si>
  <si>
    <t>3290172</t>
  </si>
  <si>
    <t>3290173</t>
  </si>
  <si>
    <t>3290174</t>
  </si>
  <si>
    <t>3290175</t>
  </si>
  <si>
    <t>3290177</t>
  </si>
  <si>
    <t>3290178</t>
  </si>
  <si>
    <t>3290179</t>
  </si>
  <si>
    <t>3290180</t>
  </si>
  <si>
    <t>3290181</t>
  </si>
  <si>
    <t>3290182</t>
  </si>
  <si>
    <t>3290184</t>
  </si>
  <si>
    <t>3290186</t>
  </si>
  <si>
    <t>3290188</t>
  </si>
  <si>
    <t>3290189</t>
  </si>
  <si>
    <t>3290192</t>
  </si>
  <si>
    <t>3290194</t>
  </si>
  <si>
    <t>3290196</t>
  </si>
  <si>
    <t>3482651</t>
  </si>
  <si>
    <t>4749876</t>
  </si>
  <si>
    <t>3799982</t>
  </si>
  <si>
    <t>3292796</t>
  </si>
  <si>
    <t>3292797</t>
  </si>
  <si>
    <t>3292798</t>
  </si>
  <si>
    <t>3292801</t>
  </si>
  <si>
    <t>3292802</t>
  </si>
  <si>
    <t>3292803</t>
  </si>
  <si>
    <t>3292804</t>
  </si>
  <si>
    <t>3292805</t>
  </si>
  <si>
    <t>3292806</t>
  </si>
  <si>
    <t>3292807</t>
  </si>
  <si>
    <t>3292808</t>
  </si>
  <si>
    <t>3292809</t>
  </si>
  <si>
    <t>3292810</t>
  </si>
  <si>
    <t>3292811</t>
  </si>
  <si>
    <t>3292812</t>
  </si>
  <si>
    <t>3292813</t>
  </si>
  <si>
    <t>3292814</t>
  </si>
  <si>
    <t>3292816</t>
  </si>
  <si>
    <t>3448325</t>
  </si>
  <si>
    <t>3448338</t>
  </si>
  <si>
    <t>3448343</t>
  </si>
  <si>
    <t>3448349</t>
  </si>
  <si>
    <t>3448558</t>
  </si>
  <si>
    <t>3448563</t>
  </si>
  <si>
    <t>3448569</t>
  </si>
  <si>
    <t>3448575</t>
  </si>
  <si>
    <t>3402591</t>
  </si>
  <si>
    <t>3402592</t>
  </si>
  <si>
    <t>3402688</t>
  </si>
  <si>
    <t>3402692</t>
  </si>
  <si>
    <t>3402756</t>
  </si>
  <si>
    <t>3402760</t>
  </si>
  <si>
    <t>4513122</t>
  </si>
  <si>
    <t>3809389</t>
  </si>
  <si>
    <t>3809394</t>
  </si>
  <si>
    <t>3809410</t>
  </si>
  <si>
    <t>3809415</t>
  </si>
  <si>
    <t>3809483</t>
  </si>
  <si>
    <t>3809488</t>
  </si>
  <si>
    <t>3809630</t>
  </si>
  <si>
    <t>3809635</t>
  </si>
  <si>
    <t>3809931</t>
  </si>
  <si>
    <t>3248173</t>
  </si>
  <si>
    <t>3248174</t>
  </si>
  <si>
    <t>3248175</t>
  </si>
  <si>
    <t>3248176</t>
  </si>
  <si>
    <t>3248177</t>
  </si>
  <si>
    <t>3248178</t>
  </si>
  <si>
    <t>3248179</t>
  </si>
  <si>
    <t>3248180</t>
  </si>
  <si>
    <t>3248181</t>
  </si>
  <si>
    <t>3248182</t>
  </si>
  <si>
    <t>3248183</t>
  </si>
  <si>
    <t>3248184</t>
  </si>
  <si>
    <t>3249367</t>
  </si>
  <si>
    <t>3281981</t>
  </si>
  <si>
    <t>3281982</t>
  </si>
  <si>
    <t>3281983</t>
  </si>
  <si>
    <t>3281984</t>
  </si>
  <si>
    <t>3281985</t>
  </si>
  <si>
    <t>3281986</t>
  </si>
  <si>
    <t>3281987</t>
  </si>
  <si>
    <t>3281988</t>
  </si>
  <si>
    <t>3281989</t>
  </si>
  <si>
    <t>3281990</t>
  </si>
  <si>
    <t>3281991</t>
  </si>
  <si>
    <t>3281992</t>
  </si>
  <si>
    <t>3281993</t>
  </si>
  <si>
    <t>3281994</t>
  </si>
  <si>
    <t>3281995</t>
  </si>
  <si>
    <t>3281996</t>
  </si>
  <si>
    <t>3281997</t>
  </si>
  <si>
    <t>3281998</t>
  </si>
  <si>
    <t>3281999</t>
  </si>
  <si>
    <t>3282001</t>
  </si>
  <si>
    <t>3282003</t>
  </si>
  <si>
    <t>3282004</t>
  </si>
  <si>
    <t>3282005</t>
  </si>
  <si>
    <t>3282006</t>
  </si>
  <si>
    <t>3282007</t>
  </si>
  <si>
    <t>3282008</t>
  </si>
  <si>
    <t>3282009</t>
  </si>
  <si>
    <t>3282010</t>
  </si>
  <si>
    <t>3282011</t>
  </si>
  <si>
    <t>3282012</t>
  </si>
  <si>
    <t>3282013</t>
  </si>
  <si>
    <t>3282014</t>
  </si>
  <si>
    <t>3282015</t>
  </si>
  <si>
    <t>3282016</t>
  </si>
  <si>
    <t>3282017</t>
  </si>
  <si>
    <t>3282018</t>
  </si>
  <si>
    <t>3282019</t>
  </si>
  <si>
    <t>3282020</t>
  </si>
  <si>
    <t>3282021</t>
  </si>
  <si>
    <t>3282027</t>
  </si>
  <si>
    <t>3282028</t>
  </si>
  <si>
    <t>3282029</t>
  </si>
  <si>
    <t>3282031</t>
  </si>
  <si>
    <t>3282032</t>
  </si>
  <si>
    <t>3282033</t>
  </si>
  <si>
    <t>3282034</t>
  </si>
  <si>
    <t>3282035</t>
  </si>
  <si>
    <t>3282036</t>
  </si>
  <si>
    <t>3282037</t>
  </si>
  <si>
    <t>3282038</t>
  </si>
  <si>
    <t>3282039</t>
  </si>
  <si>
    <t>3282040</t>
  </si>
  <si>
    <t>3282041</t>
  </si>
  <si>
    <t>3282042</t>
  </si>
  <si>
    <t>3282043</t>
  </si>
  <si>
    <t>3282045</t>
  </si>
  <si>
    <t>3282046</t>
  </si>
  <si>
    <t>3282047</t>
  </si>
  <si>
    <t>3282048</t>
  </si>
  <si>
    <t>3282049</t>
  </si>
  <si>
    <t>3282050</t>
  </si>
  <si>
    <t>3500188</t>
  </si>
  <si>
    <t>3500571</t>
  </si>
  <si>
    <t>3464870</t>
  </si>
  <si>
    <t>3464871</t>
  </si>
  <si>
    <t>3464872</t>
  </si>
  <si>
    <t>3464873</t>
  </si>
  <si>
    <t>3500907</t>
  </si>
  <si>
    <t>3500913</t>
  </si>
  <si>
    <t>3479474</t>
  </si>
  <si>
    <t>3479475</t>
  </si>
  <si>
    <t>3479476</t>
  </si>
  <si>
    <t>3479477</t>
  </si>
  <si>
    <t>3479864</t>
  </si>
  <si>
    <t>3298414</t>
  </si>
  <si>
    <t>3298417</t>
  </si>
  <si>
    <t>3298418</t>
  </si>
  <si>
    <t>3298421</t>
  </si>
  <si>
    <t>3311542</t>
  </si>
  <si>
    <t>3311544</t>
  </si>
  <si>
    <t>3398052</t>
  </si>
  <si>
    <t>3398056</t>
  </si>
  <si>
    <t>3398060</t>
  </si>
  <si>
    <t>3463158</t>
  </si>
  <si>
    <t>3463966</t>
  </si>
  <si>
    <t>3463967</t>
  </si>
  <si>
    <t>3463968</t>
  </si>
  <si>
    <t>3463969</t>
  </si>
  <si>
    <t>3464026</t>
  </si>
  <si>
    <t>3464123</t>
  </si>
  <si>
    <t>3464194</t>
  </si>
  <si>
    <t>3464209</t>
  </si>
  <si>
    <t>3217396</t>
  </si>
  <si>
    <t>3217397</t>
  </si>
  <si>
    <t>3217398</t>
  </si>
  <si>
    <t>3217399</t>
  </si>
  <si>
    <t>3217400</t>
  </si>
  <si>
    <t>3217404</t>
  </si>
  <si>
    <t>3217405</t>
  </si>
  <si>
    <t>3217406</t>
  </si>
  <si>
    <t>3217413</t>
  </si>
  <si>
    <t>3217417</t>
  </si>
  <si>
    <t>3217420</t>
  </si>
  <si>
    <t>3217421</t>
  </si>
  <si>
    <t>3217422</t>
  </si>
  <si>
    <t>3217423</t>
  </si>
  <si>
    <t>3217424</t>
  </si>
  <si>
    <t>3217425</t>
  </si>
  <si>
    <t>3217426</t>
  </si>
  <si>
    <t>3217427</t>
  </si>
  <si>
    <t>3217428</t>
  </si>
  <si>
    <t>3217431</t>
  </si>
  <si>
    <t>3217432</t>
  </si>
  <si>
    <t>3217433</t>
  </si>
  <si>
    <t>3217434</t>
  </si>
  <si>
    <t>3217435</t>
  </si>
  <si>
    <t>3217436</t>
  </si>
  <si>
    <t>3217437</t>
  </si>
  <si>
    <t>3217438</t>
  </si>
  <si>
    <t>3217439</t>
  </si>
  <si>
    <t>3217440</t>
  </si>
  <si>
    <t>3217441</t>
  </si>
  <si>
    <t>3217442</t>
  </si>
  <si>
    <t>3217443</t>
  </si>
  <si>
    <t>3217444</t>
  </si>
  <si>
    <t>3217445</t>
  </si>
  <si>
    <t>3217446</t>
  </si>
  <si>
    <t>3217447</t>
  </si>
  <si>
    <t>3217448</t>
  </si>
  <si>
    <t>3217449</t>
  </si>
  <si>
    <t>3217453</t>
  </si>
  <si>
    <t>3217454</t>
  </si>
  <si>
    <t>3217455</t>
  </si>
  <si>
    <t>3217456</t>
  </si>
  <si>
    <t>3217457</t>
  </si>
  <si>
    <t>3217458</t>
  </si>
  <si>
    <t>3217459</t>
  </si>
  <si>
    <t>3217462</t>
  </si>
  <si>
    <t>3217463</t>
  </si>
  <si>
    <t>3217466</t>
  </si>
  <si>
    <t>3217467</t>
  </si>
  <si>
    <t>3217468</t>
  </si>
  <si>
    <t>3217469</t>
  </si>
  <si>
    <t>3217473</t>
  </si>
  <si>
    <t>3217474</t>
  </si>
  <si>
    <t>3217477</t>
  </si>
  <si>
    <t>3217478</t>
  </si>
  <si>
    <t>3217481</t>
  </si>
  <si>
    <t>3217484</t>
  </si>
  <si>
    <t>3217485</t>
  </si>
  <si>
    <t>3217486</t>
  </si>
  <si>
    <t>3217489</t>
  </si>
  <si>
    <t>3217493</t>
  </si>
  <si>
    <t>3217500</t>
  </si>
  <si>
    <t>3217501</t>
  </si>
  <si>
    <t>3217502</t>
  </si>
  <si>
    <t>3217508</t>
  </si>
  <si>
    <t>3217509</t>
  </si>
  <si>
    <t>3217510</t>
  </si>
  <si>
    <t>3217512</t>
  </si>
  <si>
    <t>3217513</t>
  </si>
  <si>
    <t>3217514</t>
  </si>
  <si>
    <t>3217517</t>
  </si>
  <si>
    <t>3217518</t>
  </si>
  <si>
    <t>3217522</t>
  </si>
  <si>
    <t>3217524</t>
  </si>
  <si>
    <t>3217525</t>
  </si>
  <si>
    <t>3217526</t>
  </si>
  <si>
    <t>3217527</t>
  </si>
  <si>
    <t>3217528</t>
  </si>
  <si>
    <t>3217529</t>
  </si>
  <si>
    <t>3217530</t>
  </si>
  <si>
    <t>3217531</t>
  </si>
  <si>
    <t>3217532</t>
  </si>
  <si>
    <t>3217533</t>
  </si>
  <si>
    <t>3217535</t>
  </si>
  <si>
    <t>3217536</t>
  </si>
  <si>
    <t>3217537</t>
  </si>
  <si>
    <t>3217540</t>
  </si>
  <si>
    <t>3217541</t>
  </si>
  <si>
    <t>3217542</t>
  </si>
  <si>
    <t>3217543</t>
  </si>
  <si>
    <t>3217544</t>
  </si>
  <si>
    <t>3217545</t>
  </si>
  <si>
    <t>3217546</t>
  </si>
  <si>
    <t>3217547</t>
  </si>
  <si>
    <t>3217551</t>
  </si>
  <si>
    <t>3217552</t>
  </si>
  <si>
    <t>3217553</t>
  </si>
  <si>
    <t>3217555</t>
  </si>
  <si>
    <t>3217556</t>
  </si>
  <si>
    <t>3217557</t>
  </si>
  <si>
    <t>3217562</t>
  </si>
  <si>
    <t>3217566</t>
  </si>
  <si>
    <t>3217568</t>
  </si>
  <si>
    <t>3217569</t>
  </si>
  <si>
    <t>3217572</t>
  </si>
  <si>
    <t>3217573</t>
  </si>
  <si>
    <t>3217574</t>
  </si>
  <si>
    <t>3217575</t>
  </si>
  <si>
    <t>3217576</t>
  </si>
  <si>
    <t>3217577</t>
  </si>
  <si>
    <t>3217579</t>
  </si>
  <si>
    <t>3217583</t>
  </si>
  <si>
    <t>3217587</t>
  </si>
  <si>
    <t>3217589</t>
  </si>
  <si>
    <t>3217593</t>
  </si>
  <si>
    <t>3217596</t>
  </si>
  <si>
    <t>3217597</t>
  </si>
  <si>
    <t>3217598</t>
  </si>
  <si>
    <t>3217599</t>
  </si>
  <si>
    <t>3217603</t>
  </si>
  <si>
    <t>3217604</t>
  </si>
  <si>
    <t>3217605</t>
  </si>
  <si>
    <t>3217606</t>
  </si>
  <si>
    <t>3217607</t>
  </si>
  <si>
    <t>3217608</t>
  </si>
  <si>
    <t>3217612</t>
  </si>
  <si>
    <t>3217613</t>
  </si>
  <si>
    <t>3217614</t>
  </si>
  <si>
    <t>3217615</t>
  </si>
  <si>
    <t>3217616</t>
  </si>
  <si>
    <t>3217622</t>
  </si>
  <si>
    <t>3217628</t>
  </si>
  <si>
    <t>3217631</t>
  </si>
  <si>
    <t>3217635</t>
  </si>
  <si>
    <t>3217638</t>
  </si>
  <si>
    <t>3217639</t>
  </si>
  <si>
    <t>3217640</t>
  </si>
  <si>
    <t>3217641</t>
  </si>
  <si>
    <t>3217642</t>
  </si>
  <si>
    <t>3217643</t>
  </si>
  <si>
    <t>3488439</t>
  </si>
  <si>
    <t>3480935</t>
  </si>
  <si>
    <t>3327654</t>
  </si>
  <si>
    <t>3327655</t>
  </si>
  <si>
    <t>3327657</t>
  </si>
  <si>
    <t>3327658</t>
  </si>
  <si>
    <t>3327659</t>
  </si>
  <si>
    <t>3327660</t>
  </si>
  <si>
    <t>3327661</t>
  </si>
  <si>
    <t>3327662</t>
  </si>
  <si>
    <t>3511265</t>
  </si>
  <si>
    <t>3511515</t>
  </si>
  <si>
    <t>4318653</t>
  </si>
  <si>
    <t>4318738</t>
  </si>
  <si>
    <t>4318842</t>
  </si>
  <si>
    <t>4318846</t>
  </si>
  <si>
    <t>4318850</t>
  </si>
  <si>
    <t>4318854</t>
  </si>
  <si>
    <t>4319325</t>
  </si>
  <si>
    <t>4319328</t>
  </si>
  <si>
    <t>4319331</t>
  </si>
  <si>
    <t>4319332</t>
  </si>
  <si>
    <t>4319333</t>
  </si>
  <si>
    <t>4319334</t>
  </si>
  <si>
    <t>3809150</t>
  </si>
  <si>
    <t>3809155</t>
  </si>
  <si>
    <t>3809173</t>
  </si>
  <si>
    <t>3809178</t>
  </si>
  <si>
    <t>3809260</t>
  </si>
  <si>
    <t>3809261</t>
  </si>
  <si>
    <t>3809285</t>
  </si>
  <si>
    <t>3809286</t>
  </si>
  <si>
    <t>3504792</t>
  </si>
  <si>
    <t>3504842</t>
  </si>
  <si>
    <t>3415979</t>
  </si>
  <si>
    <t>3416098</t>
  </si>
  <si>
    <t>3416213</t>
  </si>
  <si>
    <t>3416399</t>
  </si>
  <si>
    <t>3417878</t>
  </si>
  <si>
    <t>3417882</t>
  </si>
  <si>
    <t>3417886</t>
  </si>
  <si>
    <t>3417890</t>
  </si>
  <si>
    <t>3418115</t>
  </si>
  <si>
    <t>3418119</t>
  </si>
  <si>
    <t>3418123</t>
  </si>
  <si>
    <t>3418127</t>
  </si>
  <si>
    <t>3418218</t>
  </si>
  <si>
    <t>3418222</t>
  </si>
  <si>
    <t>3418226</t>
  </si>
  <si>
    <t>3418230</t>
  </si>
  <si>
    <t>4514491</t>
  </si>
  <si>
    <t>4514492</t>
  </si>
  <si>
    <t>4514545</t>
  </si>
  <si>
    <t>4514546</t>
  </si>
  <si>
    <t>4514648</t>
  </si>
  <si>
    <t>4514649</t>
  </si>
  <si>
    <t>4514783</t>
  </si>
  <si>
    <t>4514784</t>
  </si>
  <si>
    <t>4553295</t>
  </si>
  <si>
    <t>4553366</t>
  </si>
  <si>
    <t>4553520</t>
  </si>
  <si>
    <t>4553574</t>
  </si>
  <si>
    <t>3236740</t>
  </si>
  <si>
    <t>3237244</t>
  </si>
  <si>
    <t>3238546</t>
  </si>
  <si>
    <t>3241831</t>
  </si>
  <si>
    <t>3241832</t>
  </si>
  <si>
    <t>3241833</t>
  </si>
  <si>
    <t>3241834</t>
  </si>
  <si>
    <t>3687603</t>
  </si>
  <si>
    <t>3777212</t>
  </si>
  <si>
    <t>3777755</t>
  </si>
  <si>
    <t>3778465</t>
  </si>
  <si>
    <t>3778485</t>
  </si>
  <si>
    <t>3248037</t>
  </si>
  <si>
    <t>3248038</t>
  </si>
  <si>
    <t>3248039</t>
  </si>
  <si>
    <t>3248041</t>
  </si>
  <si>
    <t>3248042</t>
  </si>
  <si>
    <t>3248043</t>
  </si>
  <si>
    <t>3388821</t>
  </si>
  <si>
    <t>3389042</t>
  </si>
  <si>
    <t>3389258</t>
  </si>
  <si>
    <t>3389388</t>
  </si>
  <si>
    <t>3389606</t>
  </si>
  <si>
    <t>3389793</t>
  </si>
  <si>
    <t>3389972</t>
  </si>
  <si>
    <t>3390124</t>
  </si>
  <si>
    <t>3390263</t>
  </si>
  <si>
    <t>3390434</t>
  </si>
  <si>
    <t>3390647</t>
  </si>
  <si>
    <t>3390777</t>
  </si>
  <si>
    <t>3390964</t>
  </si>
  <si>
    <t>3391121</t>
  </si>
  <si>
    <t>3391248</t>
  </si>
  <si>
    <t>3391374</t>
  </si>
  <si>
    <t>3397455</t>
  </si>
  <si>
    <t>3397459</t>
  </si>
  <si>
    <t>3397463</t>
  </si>
  <si>
    <t>3397469</t>
  </si>
  <si>
    <t>3800195</t>
  </si>
  <si>
    <t>3800235</t>
  </si>
  <si>
    <t>3800271</t>
  </si>
  <si>
    <t>3801186</t>
  </si>
  <si>
    <t>3801629</t>
  </si>
  <si>
    <t>3801696</t>
  </si>
  <si>
    <t>3801701</t>
  </si>
  <si>
    <t>3801706</t>
  </si>
  <si>
    <t>3801711</t>
  </si>
  <si>
    <t>3801995</t>
  </si>
  <si>
    <t>3407894</t>
  </si>
  <si>
    <t>3370100</t>
  </si>
  <si>
    <t>0,90 x 2,10</t>
  </si>
  <si>
    <t>3306311</t>
  </si>
  <si>
    <t>3306547</t>
  </si>
  <si>
    <t>3306703</t>
  </si>
  <si>
    <t>3306871</t>
  </si>
  <si>
    <t>3306977</t>
  </si>
  <si>
    <t>3307171</t>
  </si>
  <si>
    <t>3307830</t>
  </si>
  <si>
    <t>3308026</t>
  </si>
  <si>
    <t>3308122</t>
  </si>
  <si>
    <t>3308334</t>
  </si>
  <si>
    <t>3308655</t>
  </si>
  <si>
    <t>3308951</t>
  </si>
  <si>
    <t>3309059</t>
  </si>
  <si>
    <t>3309233</t>
  </si>
  <si>
    <t>3309631</t>
  </si>
  <si>
    <t>3309953</t>
  </si>
  <si>
    <t>3311441</t>
  </si>
  <si>
    <t>0,90 x 2,10m</t>
  </si>
  <si>
    <t>3301712</t>
  </si>
  <si>
    <t>3301988</t>
  </si>
  <si>
    <t>3302092</t>
  </si>
  <si>
    <t>3302176</t>
  </si>
  <si>
    <t>3302292</t>
  </si>
  <si>
    <t>3302485</t>
  </si>
  <si>
    <t>3302654</t>
  </si>
  <si>
    <t>3302934</t>
  </si>
  <si>
    <t>3303185</t>
  </si>
  <si>
    <t>3303497</t>
  </si>
  <si>
    <t>3303789</t>
  </si>
  <si>
    <t>3303985</t>
  </si>
  <si>
    <t>3304243</t>
  </si>
  <si>
    <t>3304451</t>
  </si>
  <si>
    <t>3304807</t>
  </si>
  <si>
    <t>3304861</t>
  </si>
  <si>
    <t>3305105</t>
  </si>
  <si>
    <t>3305345</t>
  </si>
  <si>
    <t>3305745</t>
  </si>
  <si>
    <t>3305837</t>
  </si>
  <si>
    <t>3305983</t>
  </si>
  <si>
    <t>3306219</t>
  </si>
  <si>
    <t>3307644</t>
  </si>
  <si>
    <t>3307730</t>
  </si>
  <si>
    <t>3309345</t>
  </si>
  <si>
    <t>3309479</t>
  </si>
  <si>
    <t>3310102</t>
  </si>
  <si>
    <t>1,20 x 2,10m</t>
  </si>
  <si>
    <t>3311849</t>
  </si>
  <si>
    <t>3311947</t>
  </si>
  <si>
    <t>3312053</t>
  </si>
  <si>
    <t>3312127</t>
  </si>
  <si>
    <t>3312217</t>
  </si>
  <si>
    <t>3473234</t>
  </si>
  <si>
    <t>3311713</t>
  </si>
  <si>
    <t>3321091</t>
  </si>
  <si>
    <t>1,80 x 2,10m</t>
  </si>
  <si>
    <t>3269311</t>
  </si>
  <si>
    <t>120 x 120 cm</t>
  </si>
  <si>
    <t>3450869</t>
  </si>
  <si>
    <t>3326529</t>
  </si>
  <si>
    <t>3312788</t>
  </si>
  <si>
    <t>3313025</t>
  </si>
  <si>
    <t>3313228</t>
  </si>
  <si>
    <t>3313347</t>
  </si>
  <si>
    <t>3313680</t>
  </si>
  <si>
    <t>3314128</t>
  </si>
  <si>
    <t>3314333</t>
  </si>
  <si>
    <t>3314382</t>
  </si>
  <si>
    <t>3314405</t>
  </si>
  <si>
    <t>3314494</t>
  </si>
  <si>
    <t>3314567</t>
  </si>
  <si>
    <t>3314676</t>
  </si>
  <si>
    <t>3315094</t>
  </si>
  <si>
    <t>3315536</t>
  </si>
  <si>
    <t>3315575</t>
  </si>
  <si>
    <t>3315614</t>
  </si>
  <si>
    <t>3315741</t>
  </si>
  <si>
    <t>3315805</t>
  </si>
  <si>
    <t>3315840</t>
  </si>
  <si>
    <t>3315977</t>
  </si>
  <si>
    <t>3316060</t>
  </si>
  <si>
    <t>3316133</t>
  </si>
  <si>
    <t>150 X 120 cm</t>
  </si>
  <si>
    <t>3676497</t>
  </si>
  <si>
    <t>3676952</t>
  </si>
  <si>
    <t>3677438</t>
  </si>
  <si>
    <t>3677439</t>
  </si>
  <si>
    <t>3322740</t>
  </si>
  <si>
    <t>3316440</t>
  </si>
  <si>
    <t>3316475</t>
  </si>
  <si>
    <t>3316518</t>
  </si>
  <si>
    <t>3316591</t>
  </si>
  <si>
    <t>3316650</t>
  </si>
  <si>
    <t>3316673</t>
  </si>
  <si>
    <t>3316812</t>
  </si>
  <si>
    <t>3316947</t>
  </si>
  <si>
    <t>3316986</t>
  </si>
  <si>
    <t>3317067</t>
  </si>
  <si>
    <t>3317176</t>
  </si>
  <si>
    <t>3317341</t>
  </si>
  <si>
    <t>3317463</t>
  </si>
  <si>
    <t>150 x 80 cm</t>
  </si>
  <si>
    <t>3324179</t>
  </si>
  <si>
    <t>3324309</t>
  </si>
  <si>
    <t>3324429</t>
  </si>
  <si>
    <t>3313818</t>
  </si>
  <si>
    <t>3314025</t>
  </si>
  <si>
    <t>3316184</t>
  </si>
  <si>
    <t>3316243</t>
  </si>
  <si>
    <t>3316712</t>
  </si>
  <si>
    <t>3316771</t>
  </si>
  <si>
    <t>80 x 80 cm</t>
  </si>
  <si>
    <t>3317945</t>
  </si>
  <si>
    <t>3321369</t>
  </si>
  <si>
    <t>3321514</t>
  </si>
  <si>
    <t>3321715</t>
  </si>
  <si>
    <t>3321855</t>
  </si>
  <si>
    <t>3322011</t>
  </si>
  <si>
    <t>3322187</t>
  </si>
  <si>
    <t>3322273</t>
  </si>
  <si>
    <t>3322333</t>
  </si>
  <si>
    <t>3322385</t>
  </si>
  <si>
    <t>3322461</t>
  </si>
  <si>
    <t>3322633</t>
  </si>
  <si>
    <t>3322871</t>
  </si>
  <si>
    <t>3323041</t>
  </si>
  <si>
    <t>3323147</t>
  </si>
  <si>
    <t>3323295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</si>
</sst>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name val="Calibri"/>
    </font>
    <font>
      <sz val="9"/>
      <name val="Calibri"/>
    </font>
    <font>
      <b/>
      <sz val="11"/>
      <name val="Calibri"/>
    </font>
    <font>
      <b/>
      <sz val="8"/>
      <name val="Calibri"/>
    </font>
    <font>
      <b/>
      <sz val="14"/>
      <name val="Calibri"/>
    </font>
    <font>
      <sz val="11"/>
      <name val="Calibri"/>
    </font>
  </fonts>
  <fills count="8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A9C1EC"/>
      </patternFill>
    </fill>
    <fill>
      <patternFill patternType="solid">
        <fgColor rgb="FFD9E1F2"/>
      </patternFill>
    </fill>
    <fill>
      <patternFill patternType="solid">
        <fgColor rgb="FFEDEDED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8">
    <xf numFmtId="0" fontId="0" fillId="0" borderId="0"/>
    <xf numFmtId="0" fontId="1" fillId="0" borderId="0">
      <alignment wrapText="1"/>
    </xf>
    <xf numFmtId="0" fontId="1" fillId="0" borderId="0">
      <alignment horizontal="left" vertical="center"/>
    </xf>
    <xf numFmtId="0" fontId="5" fillId="0" borderId="0">
      <alignment wrapText="1"/>
    </xf>
    <xf numFmtId="0" fontId="3" fillId="0" borderId="0">
      <alignment wrapText="1"/>
    </xf>
    <xf numFmtId="0" fontId="4" fillId="0" borderId="0">
      <alignment horizontal="center" vertical="center"/>
    </xf>
    <xf numFmtId="0" fontId="3" fillId="0" borderId="0">
      <alignment horizontal="center" wrapText="1"/>
    </xf>
    <xf numFmtId="0" fontId="2" fillId="0" borderId="0">
      <alignment horizontal="center" wrapText="1"/>
    </xf>
  </cellStyleXfs>
  <cellXfs count="23">
    <xf numFmtId="0" fontId="0" fillId="0" borderId="0" xfId="0"/>
    <xf numFmtId="0" fontId="1" fillId="0" borderId="0" xfId="1">
      <alignment wrapText="1"/>
    </xf>
    <xf numFmtId="0" fontId="2" fillId="0" borderId="0" xfId="7">
      <alignment horizontal="center" wrapText="1"/>
    </xf>
    <xf numFmtId="0" fontId="2" fillId="2" borderId="1" xfId="7" applyFill="1" applyBorder="1" applyAlignment="1">
      <alignment horizontal="center" vertical="center" wrapText="1"/>
    </xf>
    <xf numFmtId="0" fontId="1" fillId="3" borderId="1" xfId="1" applyFill="1" applyBorder="1">
      <alignment wrapText="1"/>
    </xf>
    <xf numFmtId="0" fontId="0" fillId="3" borderId="1" xfId="0" applyFill="1" applyBorder="1"/>
    <xf numFmtId="0" fontId="1" fillId="4" borderId="1" xfId="1" applyFill="1" applyBorder="1">
      <alignment wrapText="1"/>
    </xf>
    <xf numFmtId="0" fontId="1" fillId="4" borderId="1" xfId="1" applyFill="1" applyBorder="1" applyAlignment="1">
      <alignment horizontal="right" wrapText="1"/>
    </xf>
    <xf numFmtId="0" fontId="0" fillId="0" borderId="1" xfId="0" applyBorder="1"/>
    <xf numFmtId="0" fontId="1" fillId="0" borderId="1" xfId="1" applyBorder="1">
      <alignment wrapText="1"/>
    </xf>
    <xf numFmtId="0" fontId="2" fillId="2" borderId="1" xfId="7" applyFill="1" applyBorder="1">
      <alignment horizontal="center" wrapText="1"/>
    </xf>
    <xf numFmtId="0" fontId="0" fillId="2" borderId="1" xfId="0" applyFill="1" applyBorder="1"/>
    <xf numFmtId="0" fontId="5" fillId="7" borderId="1" xfId="3" applyFill="1" applyBorder="1">
      <alignment wrapText="1"/>
    </xf>
    <xf numFmtId="0" fontId="2" fillId="0" borderId="0" xfId="7" applyAlignment="1">
      <alignment horizontal="center" vertical="center" wrapText="1"/>
    </xf>
    <xf numFmtId="0" fontId="2" fillId="5" borderId="1" xfId="7" applyFill="1" applyBorder="1">
      <alignment horizontal="center" wrapText="1"/>
    </xf>
    <xf numFmtId="0" fontId="0" fillId="6" borderId="1" xfId="0" applyFill="1" applyBorder="1" applyAlignment="1">
      <alignment horizontal="center"/>
    </xf>
    <xf numFmtId="0" fontId="2" fillId="2" borderId="1" xfId="7" applyFill="1" applyBorder="1">
      <alignment horizontal="center" wrapText="1"/>
    </xf>
    <xf numFmtId="0" fontId="2" fillId="7" borderId="1" xfId="7" applyFill="1" applyBorder="1">
      <alignment horizontal="center" wrapText="1"/>
    </xf>
    <xf numFmtId="0" fontId="5" fillId="7" borderId="1" xfId="3" applyFill="1" applyBorder="1">
      <alignment wrapText="1"/>
    </xf>
    <xf numFmtId="0" fontId="1" fillId="0" borderId="1" xfId="1" applyBorder="1">
      <alignment wrapText="1"/>
    </xf>
    <xf numFmtId="0" fontId="5" fillId="2" borderId="1" xfId="3" applyFill="1" applyBorder="1">
      <alignment wrapText="1"/>
    </xf>
    <xf numFmtId="0" fontId="2" fillId="2" borderId="1" xfId="7" applyFill="1" applyBorder="1" applyAlignment="1">
      <alignment horizontal="center" vertical="center" wrapText="1"/>
    </xf>
    <xf numFmtId="0" fontId="5" fillId="7" borderId="1" xfId="3" applyFill="1" applyBorder="1" applyAlignment="1">
      <alignment horizontal="center" wrapText="1"/>
    </xf>
  </cellXfs>
  <cellStyles count="8">
    <cellStyle name="Normal" xfId="0" builtinId="0"/>
    <cellStyle name="styleBold" xfId="4" xr:uid="{00000000-0005-0000-0000-000004000000}"/>
    <cellStyle name="styleBold11" xfId="7" xr:uid="{00000000-0005-0000-0000-000007000000}"/>
    <cellStyle name="styleBold14UR" xfId="5" xr:uid="{00000000-0005-0000-0000-000005000000}"/>
    <cellStyle name="styleBoldRegular" xfId="6" xr:uid="{00000000-0005-0000-0000-000006000000}"/>
    <cellStyle name="styleRegular" xfId="1" xr:uid="{00000000-0005-0000-0000-000001000000}"/>
    <cellStyle name="styleRegular11" xfId="3" xr:uid="{00000000-0005-0000-0000-000003000000}"/>
    <cellStyle name="styleRegular9UR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riteria_Summary16.1.1" displayName="Criteria_Summary16.1.1" ref="A7:E10" totalsRowCount="1" totalsRowCellStyle="styleRegular">
  <autoFilter ref="A7:E9" xr:uid="{00000000-0009-0000-0100-000001000000}"/>
  <tableColumns count="5">
    <tableColumn id="1" xr3:uid="{00000000-0010-0000-0000-000001000000}" name="Item"/>
    <tableColumn id="2" xr3:uid="{00000000-0010-0000-0000-000002000000}" name="Tipo"/>
    <tableColumn id="3" xr3:uid="{00000000-0010-0000-0000-000003000000}" name="Elementos" totalsRowFunction="sum"/>
    <tableColumn id="4" xr3:uid="{00000000-0010-0000-0000-000004000000}" name="Nome do Subcritério"/>
    <tableColumn id="5" xr3:uid="{00000000-0010-0000-0000-000005000000}" name="Total" totalsRowFunction="sum"/>
  </tableColumns>
  <tableStyleInfo name="TableStyleLight4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Elements16_1_31" displayName="Elements16_1_31" ref="A6:E440" totalsRowCount="1" totalsRowCellStyle="styleRegular">
  <autoFilter ref="A6:E439" xr:uid="{00000000-0009-0000-0100-00000A000000}"/>
  <tableColumns count="5">
    <tableColumn id="1" xr3:uid="{00000000-0010-0000-0900-000001000000}" name="Projeto"/>
    <tableColumn id="2" xr3:uid="{00000000-0010-0000-0900-000002000000}" name="Vínculo"/>
    <tableColumn id="3" xr3:uid="{00000000-0010-0000-0900-000003000000}" name="Elemento" totalsRowFunction="count"/>
    <tableColumn id="4" xr3:uid="{00000000-0010-0000-0900-000004000000}" name="Id do Revit"/>
    <tableColumn id="5" xr3:uid="{00000000-0010-0000-0900-000005000000}" name="Totais:" totalsRowFunction="sum"/>
  </tableColumns>
  <tableStyleInfo name="TableStyleLight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Elements16_2_11" displayName="Elements16_2_11" ref="A6:E8" totalsRowCount="1" totalsRowCellStyle="styleRegular">
  <autoFilter ref="A6:E7" xr:uid="{00000000-0009-0000-0100-00000B000000}"/>
  <tableColumns count="5">
    <tableColumn id="1" xr3:uid="{00000000-0010-0000-0A00-000001000000}" name="Projeto"/>
    <tableColumn id="2" xr3:uid="{00000000-0010-0000-0A00-000002000000}" name="Vínculo"/>
    <tableColumn id="3" xr3:uid="{00000000-0010-0000-0A00-000003000000}" name="Elemento" totalsRowFunction="count"/>
    <tableColumn id="4" xr3:uid="{00000000-0010-0000-0A00-000004000000}" name="Id do Revit"/>
    <tableColumn id="5" xr3:uid="{00000000-0010-0000-0A00-000005000000}" name="Totais:" totalsRowFunction="sum"/>
  </tableColumns>
  <tableStyleInfo name="TableStyleLight4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Elements16_2_12" displayName="Elements16_2_12" ref="A16:E18" totalsRowCount="1" totalsRowCellStyle="styleRegular">
  <autoFilter ref="A16:E17" xr:uid="{00000000-0009-0000-0100-00000C000000}"/>
  <tableColumns count="5">
    <tableColumn id="1" xr3:uid="{00000000-0010-0000-0B00-000001000000}" name="Projeto"/>
    <tableColumn id="2" xr3:uid="{00000000-0010-0000-0B00-000002000000}" name="Vínculo"/>
    <tableColumn id="3" xr3:uid="{00000000-0010-0000-0B00-000003000000}" name="Elemento" totalsRowFunction="count"/>
    <tableColumn id="4" xr3:uid="{00000000-0010-0000-0B00-000004000000}" name="Id do Revit"/>
    <tableColumn id="5" xr3:uid="{00000000-0010-0000-0B00-000005000000}" name="Totais:" totalsRowFunction="sum"/>
  </tableColumns>
  <tableStyleInfo name="TableStyleLight4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Elements16_3_11" displayName="Elements16_3_11" ref="A6:E60" totalsRowCount="1" totalsRowCellStyle="styleRegular">
  <autoFilter ref="A6:E59" xr:uid="{00000000-0009-0000-0100-00000D000000}"/>
  <tableColumns count="5">
    <tableColumn id="1" xr3:uid="{00000000-0010-0000-0C00-000001000000}" name="Projeto"/>
    <tableColumn id="2" xr3:uid="{00000000-0010-0000-0C00-000002000000}" name="Vínculo"/>
    <tableColumn id="3" xr3:uid="{00000000-0010-0000-0C00-000003000000}" name="Elemento" totalsRowFunction="count"/>
    <tableColumn id="4" xr3:uid="{00000000-0010-0000-0C00-000004000000}" name="Id do Revit"/>
    <tableColumn id="5" xr3:uid="{00000000-0010-0000-0C00-000005000000}" name="Totais:" totalsRowFunction="sum"/>
  </tableColumns>
  <tableStyleInfo name="TableStyleLight4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D000000}" name="Elements16_3_21" displayName="Elements16_3_21" ref="A6:E74" totalsRowCount="1" totalsRowCellStyle="styleRegular">
  <autoFilter ref="A6:E73" xr:uid="{00000000-0009-0000-0100-00000E000000}"/>
  <tableColumns count="5">
    <tableColumn id="1" xr3:uid="{00000000-0010-0000-0D00-000001000000}" name="Projeto"/>
    <tableColumn id="2" xr3:uid="{00000000-0010-0000-0D00-000002000000}" name="Vínculo"/>
    <tableColumn id="3" xr3:uid="{00000000-0010-0000-0D00-000003000000}" name="Elemento" totalsRowFunction="count"/>
    <tableColumn id="4" xr3:uid="{00000000-0010-0000-0D00-000004000000}" name="Id do Revit"/>
    <tableColumn id="5" xr3:uid="{00000000-0010-0000-0D00-000005000000}" name="Totais:" totalsRowFunction="sum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Criteria_Summary16.1.2" displayName="Criteria_Summary16.1.2" ref="A7:E9" totalsRowCount="1" totalsRowCellStyle="styleRegular">
  <autoFilter ref="A7:E8" xr:uid="{00000000-0009-0000-0100-000002000000}"/>
  <tableColumns count="5">
    <tableColumn id="1" xr3:uid="{00000000-0010-0000-0100-000001000000}" name="Item"/>
    <tableColumn id="2" xr3:uid="{00000000-0010-0000-0100-000002000000}" name="Tipo"/>
    <tableColumn id="3" xr3:uid="{00000000-0010-0000-0100-000003000000}" name="Elementos" totalsRowFunction="sum"/>
    <tableColumn id="4" xr3:uid="{00000000-0010-0000-0100-000004000000}" name="Nome do Subcritério"/>
    <tableColumn id="5" xr3:uid="{00000000-0010-0000-0100-000005000000}" name="Total" totalsRowFunction="sum"/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Criteria_Summary16.1.3" displayName="Criteria_Summary16.1.3" ref="A7:E9" totalsRowCount="1" totalsRowCellStyle="styleRegular">
  <autoFilter ref="A7:E8" xr:uid="{00000000-0009-0000-0100-000003000000}"/>
  <tableColumns count="5">
    <tableColumn id="1" xr3:uid="{00000000-0010-0000-0200-000001000000}" name="Item"/>
    <tableColumn id="2" xr3:uid="{00000000-0010-0000-0200-000002000000}" name="Tipo"/>
    <tableColumn id="3" xr3:uid="{00000000-0010-0000-0200-000003000000}" name="Elementos" totalsRowFunction="sum"/>
    <tableColumn id="4" xr3:uid="{00000000-0010-0000-0200-000004000000}" name="Nome do Subcritério"/>
    <tableColumn id="5" xr3:uid="{00000000-0010-0000-0200-000005000000}" name="Total" totalsRowFunction="sum"/>
  </tableColumns>
  <tableStyleInfo name="TableStyleLight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Criteria_Summary16.2.1" displayName="Criteria_Summary16.2.1" ref="A7:E10" totalsRowCount="1" totalsRowCellStyle="styleRegular">
  <autoFilter ref="A7:E9" xr:uid="{00000000-0009-0000-0100-000004000000}"/>
  <tableColumns count="5">
    <tableColumn id="1" xr3:uid="{00000000-0010-0000-0300-000001000000}" name="Item"/>
    <tableColumn id="2" xr3:uid="{00000000-0010-0000-0300-000002000000}" name="Tipo"/>
    <tableColumn id="3" xr3:uid="{00000000-0010-0000-0300-000003000000}" name="Elementos" totalsRowFunction="sum"/>
    <tableColumn id="4" xr3:uid="{00000000-0010-0000-0300-000004000000}" name="Nome do Subcritério"/>
    <tableColumn id="5" xr3:uid="{00000000-0010-0000-0300-000005000000}" name="Total" totalsRowFunction="sum"/>
  </tableColumns>
  <tableStyleInfo name="TableStyleLight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Criteria_Summary16.3.1" displayName="Criteria_Summary16.3.1" ref="A7:E9" totalsRowCount="1" totalsRowCellStyle="styleRegular">
  <autoFilter ref="A7:E8" xr:uid="{00000000-0009-0000-0100-000005000000}"/>
  <tableColumns count="5">
    <tableColumn id="1" xr3:uid="{00000000-0010-0000-0400-000001000000}" name="Item"/>
    <tableColumn id="2" xr3:uid="{00000000-0010-0000-0400-000002000000}" name="Tipo"/>
    <tableColumn id="3" xr3:uid="{00000000-0010-0000-0400-000003000000}" name="Elementos" totalsRowFunction="sum"/>
    <tableColumn id="4" xr3:uid="{00000000-0010-0000-0400-000004000000}" name="Nome do Subcritério"/>
    <tableColumn id="5" xr3:uid="{00000000-0010-0000-0400-000005000000}" name="Total" totalsRowFunction="sum"/>
  </tableColumns>
  <tableStyleInfo name="TableStyleLight4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Criteria_Summary16.3.2" displayName="Criteria_Summary16.3.2" ref="A7:E9" totalsRowCount="1" totalsRowCellStyle="styleRegular">
  <autoFilter ref="A7:E8" xr:uid="{00000000-0009-0000-0100-000006000000}"/>
  <tableColumns count="5">
    <tableColumn id="1" xr3:uid="{00000000-0010-0000-0500-000001000000}" name="Item"/>
    <tableColumn id="2" xr3:uid="{00000000-0010-0000-0500-000002000000}" name="Tipo"/>
    <tableColumn id="3" xr3:uid="{00000000-0010-0000-0500-000003000000}" name="Elementos" totalsRowFunction="sum"/>
    <tableColumn id="4" xr3:uid="{00000000-0010-0000-0500-000004000000}" name="Nome do Subcritério"/>
    <tableColumn id="5" xr3:uid="{00000000-0010-0000-0500-000005000000}" name="Total" totalsRowFunction="sum"/>
  </tableColumns>
  <tableStyleInfo name="TableStyleLight4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Elements16_1_11" displayName="Elements16_1_11" ref="A6:E11" totalsRowCount="1" totalsRowCellStyle="styleRegular">
  <autoFilter ref="A6:E10" xr:uid="{00000000-0009-0000-0100-000007000000}"/>
  <tableColumns count="5">
    <tableColumn id="1" xr3:uid="{00000000-0010-0000-0600-000001000000}" name="Projeto"/>
    <tableColumn id="2" xr3:uid="{00000000-0010-0000-0600-000002000000}" name="Vínculo"/>
    <tableColumn id="3" xr3:uid="{00000000-0010-0000-0600-000003000000}" name="Elemento" totalsRowFunction="count"/>
    <tableColumn id="4" xr3:uid="{00000000-0010-0000-0600-000004000000}" name="Id do Revit"/>
    <tableColumn id="5" xr3:uid="{00000000-0010-0000-0600-000005000000}" name="Totais:" totalsRowFunction="sum"/>
  </tableColumns>
  <tableStyleInfo name="TableStyleLight4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Elements16_1_12" displayName="Elements16_1_12" ref="A19:E470" totalsRowCount="1" totalsRowCellStyle="styleRegular">
  <autoFilter ref="A19:E469" xr:uid="{00000000-0009-0000-0100-000008000000}"/>
  <tableColumns count="5">
    <tableColumn id="1" xr3:uid="{00000000-0010-0000-0700-000001000000}" name="Projeto"/>
    <tableColumn id="2" xr3:uid="{00000000-0010-0000-0700-000002000000}" name="Vínculo"/>
    <tableColumn id="3" xr3:uid="{00000000-0010-0000-0700-000003000000}" name="Elemento" totalsRowFunction="count"/>
    <tableColumn id="4" xr3:uid="{00000000-0010-0000-0700-000004000000}" name="Id do Revit"/>
    <tableColumn id="5" xr3:uid="{00000000-0010-0000-0700-000005000000}" name="Totais:" totalsRowFunction="sum"/>
  </tableColumns>
  <tableStyleInfo name="TableStyleLight4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Elements16_1_21" displayName="Elements16_1_21" ref="A6:E57" totalsRowCount="1" totalsRowCellStyle="styleRegular">
  <autoFilter ref="A6:E56" xr:uid="{00000000-0009-0000-0100-000009000000}"/>
  <tableColumns count="5">
    <tableColumn id="1" xr3:uid="{00000000-0010-0000-0800-000001000000}" name="Projeto"/>
    <tableColumn id="2" xr3:uid="{00000000-0010-0000-0800-000002000000}" name="Vínculo"/>
    <tableColumn id="3" xr3:uid="{00000000-0010-0000-0800-000003000000}" name="Elemento" totalsRowFunction="count"/>
    <tableColumn id="4" xr3:uid="{00000000-0010-0000-0800-000004000000}" name="Id do Revit"/>
    <tableColumn id="5" xr3:uid="{00000000-0010-0000-0800-000005000000}" name="Totais:" totalsRowFunction="sum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table" Target="../tables/table7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table" Target="../tables/table11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"/>
  <sheetViews>
    <sheetView showGridLines="0" tabSelected="1" workbookViewId="0">
      <selection sqref="A1:I2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13" t="s">
        <v>0</v>
      </c>
      <c r="B1" s="13" t="s">
        <v>0</v>
      </c>
      <c r="C1" s="13" t="s">
        <v>0</v>
      </c>
      <c r="D1" s="13" t="s">
        <v>0</v>
      </c>
      <c r="E1" s="13" t="s">
        <v>0</v>
      </c>
      <c r="F1" s="13" t="s">
        <v>0</v>
      </c>
      <c r="G1" s="13" t="s">
        <v>0</v>
      </c>
      <c r="H1" s="13" t="s">
        <v>0</v>
      </c>
      <c r="I1" s="13" t="s">
        <v>0</v>
      </c>
    </row>
    <row r="2" spans="1:9">
      <c r="A2" s="13" t="s">
        <v>0</v>
      </c>
      <c r="B2" s="13" t="s">
        <v>0</v>
      </c>
      <c r="C2" s="13" t="s">
        <v>0</v>
      </c>
      <c r="D2" s="13" t="s">
        <v>0</v>
      </c>
      <c r="E2" s="13" t="s">
        <v>0</v>
      </c>
      <c r="F2" s="13" t="s">
        <v>0</v>
      </c>
      <c r="G2" s="13" t="s">
        <v>0</v>
      </c>
      <c r="H2" s="13" t="s">
        <v>0</v>
      </c>
      <c r="I2" s="13" t="s">
        <v>0</v>
      </c>
    </row>
    <row r="4" spans="1:9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</row>
    <row r="5" spans="1:9">
      <c r="A5" s="4" t="s">
        <v>10</v>
      </c>
      <c r="B5" s="5"/>
      <c r="C5" s="5"/>
      <c r="D5" s="4" t="s">
        <v>11</v>
      </c>
      <c r="E5" s="5"/>
      <c r="F5" s="4">
        <v>1</v>
      </c>
      <c r="G5" s="5"/>
      <c r="H5" s="5"/>
      <c r="I5" s="4">
        <v>213132.6896911728</v>
      </c>
    </row>
    <row r="6" spans="1:9">
      <c r="A6" s="4" t="s">
        <v>12</v>
      </c>
      <c r="B6" s="5"/>
      <c r="C6" s="5"/>
      <c r="D6" s="4" t="s">
        <v>13</v>
      </c>
      <c r="E6" s="5"/>
      <c r="F6" s="4">
        <v>1</v>
      </c>
      <c r="G6" s="5"/>
      <c r="H6" s="5"/>
      <c r="I6" s="4">
        <v>193066.20719110803</v>
      </c>
    </row>
    <row r="7" spans="1:9">
      <c r="A7" s="6" t="s">
        <v>14</v>
      </c>
      <c r="B7" s="6" t="s">
        <v>15</v>
      </c>
      <c r="C7" s="6" t="s">
        <v>16</v>
      </c>
      <c r="D7" s="6" t="s">
        <v>17</v>
      </c>
      <c r="E7" s="6" t="s">
        <v>18</v>
      </c>
      <c r="F7" s="7" t="s">
        <v>19</v>
      </c>
      <c r="G7" s="6">
        <v>12.0849975</v>
      </c>
      <c r="H7" s="6">
        <v>14.483869503750002</v>
      </c>
      <c r="I7" s="6">
        <v>51590.963817577358</v>
      </c>
    </row>
    <row r="8" spans="1:9" ht="24.75">
      <c r="A8" s="6" t="s">
        <v>20</v>
      </c>
      <c r="B8" s="6" t="s">
        <v>21</v>
      </c>
      <c r="C8" s="6" t="s">
        <v>16</v>
      </c>
      <c r="D8" s="6" t="s">
        <v>22</v>
      </c>
      <c r="E8" s="6" t="s">
        <v>18</v>
      </c>
      <c r="F8" s="7" t="s">
        <v>23</v>
      </c>
      <c r="G8" s="6">
        <v>18.214255000000001</v>
      </c>
      <c r="H8" s="6">
        <v>21.829784617500003</v>
      </c>
      <c r="I8" s="6">
        <v>624.76843575285011</v>
      </c>
    </row>
    <row r="9" spans="1:9" ht="24.75">
      <c r="A9" s="6" t="s">
        <v>24</v>
      </c>
      <c r="B9" s="6" t="s">
        <v>25</v>
      </c>
      <c r="C9" s="6" t="s">
        <v>16</v>
      </c>
      <c r="D9" s="6" t="s">
        <v>26</v>
      </c>
      <c r="E9" s="6" t="s">
        <v>18</v>
      </c>
      <c r="F9" s="7" t="s">
        <v>27</v>
      </c>
      <c r="G9" s="6">
        <v>27.651720000000001</v>
      </c>
      <c r="H9" s="6">
        <v>33.140586420000005</v>
      </c>
      <c r="I9" s="6">
        <v>140850.47493777782</v>
      </c>
    </row>
    <row r="10" spans="1:9">
      <c r="A10" s="4" t="s">
        <v>28</v>
      </c>
      <c r="B10" s="5"/>
      <c r="C10" s="5"/>
      <c r="D10" s="4" t="s">
        <v>29</v>
      </c>
      <c r="E10" s="5"/>
      <c r="F10" s="4">
        <v>1</v>
      </c>
      <c r="G10" s="5"/>
      <c r="H10" s="5"/>
      <c r="I10" s="4">
        <v>5090.1054993480684</v>
      </c>
    </row>
    <row r="11" spans="1:9" ht="24.75">
      <c r="A11" s="6" t="s">
        <v>30</v>
      </c>
      <c r="B11" s="6" t="s">
        <v>31</v>
      </c>
      <c r="C11" s="6" t="s">
        <v>16</v>
      </c>
      <c r="D11" s="6" t="s">
        <v>32</v>
      </c>
      <c r="E11" s="6" t="s">
        <v>18</v>
      </c>
      <c r="F11" s="7" t="s">
        <v>33</v>
      </c>
      <c r="G11" s="6">
        <v>80.513050465500001</v>
      </c>
      <c r="H11" s="6">
        <v>96.494890982901765</v>
      </c>
      <c r="I11" s="6">
        <v>5090.1054993480684</v>
      </c>
    </row>
    <row r="12" spans="1:9">
      <c r="A12" s="4" t="s">
        <v>34</v>
      </c>
      <c r="B12" s="5"/>
      <c r="C12" s="5"/>
      <c r="D12" s="4" t="s">
        <v>35</v>
      </c>
      <c r="E12" s="5"/>
      <c r="F12" s="4">
        <v>1</v>
      </c>
      <c r="G12" s="5"/>
      <c r="H12" s="5"/>
      <c r="I12" s="4">
        <v>14976.377000716697</v>
      </c>
    </row>
    <row r="13" spans="1:9" ht="24.75">
      <c r="A13" s="6" t="s">
        <v>36</v>
      </c>
      <c r="B13" s="6" t="s">
        <v>37</v>
      </c>
      <c r="C13" s="6" t="s">
        <v>16</v>
      </c>
      <c r="D13" s="6" t="s">
        <v>38</v>
      </c>
      <c r="E13" s="6" t="s">
        <v>18</v>
      </c>
      <c r="F13" s="7" t="s">
        <v>39</v>
      </c>
      <c r="G13" s="6">
        <v>54.479259999999996</v>
      </c>
      <c r="H13" s="6">
        <v>65.293393109999997</v>
      </c>
      <c r="I13" s="6">
        <v>11846.180311947301</v>
      </c>
    </row>
    <row r="14" spans="1:9" ht="24.75">
      <c r="A14" s="6" t="s">
        <v>40</v>
      </c>
      <c r="B14" s="6" t="s">
        <v>41</v>
      </c>
      <c r="C14" s="6" t="s">
        <v>16</v>
      </c>
      <c r="D14" s="6" t="s">
        <v>42</v>
      </c>
      <c r="E14" s="6" t="s">
        <v>18</v>
      </c>
      <c r="F14" s="7" t="s">
        <v>43</v>
      </c>
      <c r="G14" s="6">
        <v>24.370270999999999</v>
      </c>
      <c r="H14" s="6">
        <v>29.207769793500002</v>
      </c>
      <c r="I14" s="6">
        <v>3130.1966887693952</v>
      </c>
    </row>
    <row r="15" spans="1:9">
      <c r="I15" s="2">
        <v>213132.6896911728</v>
      </c>
    </row>
  </sheetData>
  <mergeCells count="1">
    <mergeCell ref="A1:I2"/>
  </mergeCells>
  <hyperlinks>
    <hyperlink ref="A5" location="'16'!A1" display="16" xr:uid="{00000000-0004-0000-0000-000000000000}"/>
    <hyperlink ref="A6" location="'16.1'!A1" display="16.1" xr:uid="{00000000-0004-0000-0000-000001000000}"/>
    <hyperlink ref="A7" location="'16.1.1'!A1" display="16.1.1" xr:uid="{00000000-0004-0000-0000-000002000000}"/>
    <hyperlink ref="F7" location="'16.1.1E'!A1" display="3561,96" xr:uid="{00000000-0004-0000-0000-000003000000}"/>
    <hyperlink ref="A8" location="'16.1.2'!A1" display="16.1.2" xr:uid="{00000000-0004-0000-0000-000004000000}"/>
    <hyperlink ref="F8" location="'16.1.2E'!A1" display="28,62" xr:uid="{00000000-0004-0000-0000-000005000000}"/>
    <hyperlink ref="A9" location="'16.1.3'!A1" display="16.1.3" xr:uid="{00000000-0004-0000-0000-000006000000}"/>
    <hyperlink ref="F9" location="'16.1.3E'!A1" display="4250,09" xr:uid="{00000000-0004-0000-0000-000007000000}"/>
    <hyperlink ref="A10" location="'16.2'!A1" display="16.2" xr:uid="{00000000-0004-0000-0000-000008000000}"/>
    <hyperlink ref="A11" location="'16.2.1'!A1" display="16.2.1" xr:uid="{00000000-0004-0000-0000-000009000000}"/>
    <hyperlink ref="F11" location="'16.2.1E'!A1" display="52,75" xr:uid="{00000000-0004-0000-0000-00000A000000}"/>
    <hyperlink ref="A12" location="'16.3'!A1" display="16.3" xr:uid="{00000000-0004-0000-0000-00000B000000}"/>
    <hyperlink ref="A13" location="'16.3.1'!A1" display="16.3.1" xr:uid="{00000000-0004-0000-0000-00000C000000}"/>
    <hyperlink ref="F13" location="'16.3.1E'!A1" display="181,43" xr:uid="{00000000-0004-0000-0000-00000D000000}"/>
    <hyperlink ref="A14" location="'16.3.2'!A1" display="16.3.2" xr:uid="{00000000-0004-0000-0000-00000E000000}"/>
    <hyperlink ref="F14" location="'16.3.2E'!A1" display="107,17" xr:uid="{00000000-0004-0000-0000-00000F000000}"/>
  </hyperlink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DFF0D8"/>
  </sheetPr>
  <dimension ref="A1:I16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36</v>
      </c>
      <c r="B2" s="6" t="s">
        <v>37</v>
      </c>
      <c r="C2" s="6" t="s">
        <v>16</v>
      </c>
      <c r="D2" s="6" t="s">
        <v>38</v>
      </c>
      <c r="E2" s="6" t="s">
        <v>18</v>
      </c>
      <c r="F2" s="6" t="s">
        <v>39</v>
      </c>
      <c r="G2" s="6">
        <v>54.479259999999996</v>
      </c>
      <c r="H2" s="6">
        <v>65.293393109999997</v>
      </c>
      <c r="I2" s="6">
        <v>11846.180311947301</v>
      </c>
    </row>
    <row r="5" spans="1:9">
      <c r="A5" s="14" t="s">
        <v>44</v>
      </c>
      <c r="B5" s="14" t="s">
        <v>44</v>
      </c>
      <c r="C5" s="14" t="s">
        <v>44</v>
      </c>
      <c r="D5" s="14" t="s">
        <v>44</v>
      </c>
      <c r="E5" s="14" t="s">
        <v>44</v>
      </c>
    </row>
    <row r="6" spans="1:9">
      <c r="A6" s="15"/>
      <c r="B6" s="15"/>
      <c r="C6" s="15"/>
      <c r="D6" s="15"/>
      <c r="E6" s="15"/>
    </row>
    <row r="7" spans="1:9">
      <c r="A7" s="8" t="s">
        <v>1</v>
      </c>
      <c r="B7" s="8" t="s">
        <v>45</v>
      </c>
      <c r="C7" s="8" t="s">
        <v>46</v>
      </c>
      <c r="D7" s="8" t="s">
        <v>47</v>
      </c>
      <c r="E7" s="8" t="s">
        <v>9</v>
      </c>
    </row>
    <row r="8" spans="1:9">
      <c r="A8" s="9">
        <v>1</v>
      </c>
      <c r="B8" s="9" t="s">
        <v>48</v>
      </c>
      <c r="C8" s="9">
        <v>53</v>
      </c>
      <c r="D8" s="9" t="s">
        <v>74</v>
      </c>
      <c r="E8" s="9">
        <v>181.42635089655687</v>
      </c>
    </row>
    <row r="9" spans="1:9">
      <c r="A9" s="9" t="s">
        <v>51</v>
      </c>
      <c r="B9" s="9" t="s">
        <v>51</v>
      </c>
      <c r="C9" s="9">
        <f>SUBTOTAL(109,Criteria_Summary16.3.1[Elementos])</f>
        <v>53</v>
      </c>
      <c r="D9" s="9" t="s">
        <v>51</v>
      </c>
      <c r="E9" s="9">
        <f>SUBTOTAL(109,Criteria_Summary16.3.1[Total])</f>
        <v>181.42635089655687</v>
      </c>
    </row>
    <row r="10" spans="1:9">
      <c r="A10" s="10" t="s">
        <v>57</v>
      </c>
      <c r="B10" s="10">
        <v>0</v>
      </c>
      <c r="C10" s="11"/>
      <c r="D10" s="11"/>
      <c r="E10" s="10">
        <v>181.43</v>
      </c>
    </row>
    <row r="13" spans="1:9">
      <c r="A13" s="16" t="s">
        <v>74</v>
      </c>
      <c r="B13" s="16" t="s">
        <v>74</v>
      </c>
      <c r="C13" s="16" t="s">
        <v>74</v>
      </c>
      <c r="D13" s="16" t="s">
        <v>74</v>
      </c>
      <c r="E13" s="16" t="s">
        <v>74</v>
      </c>
    </row>
    <row r="14" spans="1:9">
      <c r="A14" s="17"/>
      <c r="B14" s="17"/>
      <c r="C14" s="17"/>
      <c r="D14" s="17"/>
      <c r="E14" s="17"/>
    </row>
    <row r="15" spans="1:9">
      <c r="A15" s="12" t="s">
        <v>45</v>
      </c>
      <c r="B15" s="12" t="s">
        <v>46</v>
      </c>
      <c r="C15" s="18" t="s">
        <v>53</v>
      </c>
      <c r="D15" s="18" t="s">
        <v>53</v>
      </c>
      <c r="E15" s="12" t="s">
        <v>9</v>
      </c>
    </row>
    <row r="16" spans="1:9">
      <c r="A16" s="9" t="s">
        <v>48</v>
      </c>
      <c r="B16" s="9">
        <v>53</v>
      </c>
      <c r="C16" s="19" t="s">
        <v>75</v>
      </c>
      <c r="D16" s="19" t="s">
        <v>75</v>
      </c>
      <c r="E16" s="9">
        <v>181.42635089655687</v>
      </c>
    </row>
  </sheetData>
  <mergeCells count="6">
    <mergeCell ref="C16:D16"/>
    <mergeCell ref="A5:E5"/>
    <mergeCell ref="A6:E6"/>
    <mergeCell ref="A13:E13"/>
    <mergeCell ref="A14:E14"/>
    <mergeCell ref="C15:D15"/>
  </mergeCells>
  <hyperlinks>
    <hyperlink ref="A2" location="'16.3'!A1" display="16.3.1" xr:uid="{00000000-0004-0000-0900-000000000000}"/>
    <hyperlink ref="F2" location="'16.3.1E'!A1" display="181,43" xr:uid="{00000000-0004-0000-0900-000001000000}"/>
    <hyperlink ref="E10" location="'16.3.1E'!A1" display="'16.3.1E'!A1" xr:uid="{00000000-0004-0000-09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DFF0D8"/>
  </sheetPr>
  <dimension ref="A1:I16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40</v>
      </c>
      <c r="B2" s="6" t="s">
        <v>41</v>
      </c>
      <c r="C2" s="6" t="s">
        <v>16</v>
      </c>
      <c r="D2" s="6" t="s">
        <v>42</v>
      </c>
      <c r="E2" s="6" t="s">
        <v>18</v>
      </c>
      <c r="F2" s="6" t="s">
        <v>43</v>
      </c>
      <c r="G2" s="6">
        <v>24.370270999999999</v>
      </c>
      <c r="H2" s="6">
        <v>29.207769793500002</v>
      </c>
      <c r="I2" s="6">
        <v>3130.1966887693952</v>
      </c>
    </row>
    <row r="5" spans="1:9">
      <c r="A5" s="14" t="s">
        <v>44</v>
      </c>
      <c r="B5" s="14" t="s">
        <v>44</v>
      </c>
      <c r="C5" s="14" t="s">
        <v>44</v>
      </c>
      <c r="D5" s="14" t="s">
        <v>44</v>
      </c>
      <c r="E5" s="14" t="s">
        <v>44</v>
      </c>
    </row>
    <row r="6" spans="1:9">
      <c r="A6" s="15"/>
      <c r="B6" s="15"/>
      <c r="C6" s="15"/>
      <c r="D6" s="15"/>
      <c r="E6" s="15"/>
    </row>
    <row r="7" spans="1:9">
      <c r="A7" s="8" t="s">
        <v>1</v>
      </c>
      <c r="B7" s="8" t="s">
        <v>45</v>
      </c>
      <c r="C7" s="8" t="s">
        <v>46</v>
      </c>
      <c r="D7" s="8" t="s">
        <v>47</v>
      </c>
      <c r="E7" s="8" t="s">
        <v>9</v>
      </c>
    </row>
    <row r="8" spans="1:9">
      <c r="A8" s="9">
        <v>1</v>
      </c>
      <c r="B8" s="9" t="s">
        <v>48</v>
      </c>
      <c r="C8" s="9">
        <v>67</v>
      </c>
      <c r="D8" s="9" t="s">
        <v>76</v>
      </c>
      <c r="E8" s="9">
        <v>107.16954275667828</v>
      </c>
    </row>
    <row r="9" spans="1:9">
      <c r="A9" s="9" t="s">
        <v>51</v>
      </c>
      <c r="B9" s="9" t="s">
        <v>51</v>
      </c>
      <c r="C9" s="9">
        <f>SUBTOTAL(109,Criteria_Summary16.3.2[Elementos])</f>
        <v>67</v>
      </c>
      <c r="D9" s="9" t="s">
        <v>51</v>
      </c>
      <c r="E9" s="9">
        <f>SUBTOTAL(109,Criteria_Summary16.3.2[Total])</f>
        <v>107.16954275667828</v>
      </c>
    </row>
    <row r="10" spans="1:9">
      <c r="A10" s="10" t="s">
        <v>57</v>
      </c>
      <c r="B10" s="10">
        <v>0</v>
      </c>
      <c r="C10" s="11"/>
      <c r="D10" s="11"/>
      <c r="E10" s="10">
        <v>107.17</v>
      </c>
    </row>
    <row r="13" spans="1:9">
      <c r="A13" s="16" t="s">
        <v>76</v>
      </c>
      <c r="B13" s="16" t="s">
        <v>76</v>
      </c>
      <c r="C13" s="16" t="s">
        <v>76</v>
      </c>
      <c r="D13" s="16" t="s">
        <v>76</v>
      </c>
      <c r="E13" s="16" t="s">
        <v>76</v>
      </c>
    </row>
    <row r="14" spans="1:9">
      <c r="A14" s="17"/>
      <c r="B14" s="17"/>
      <c r="C14" s="17"/>
      <c r="D14" s="17"/>
      <c r="E14" s="17"/>
    </row>
    <row r="15" spans="1:9">
      <c r="A15" s="12" t="s">
        <v>45</v>
      </c>
      <c r="B15" s="12" t="s">
        <v>46</v>
      </c>
      <c r="C15" s="18" t="s">
        <v>53</v>
      </c>
      <c r="D15" s="18" t="s">
        <v>53</v>
      </c>
      <c r="E15" s="12" t="s">
        <v>9</v>
      </c>
    </row>
    <row r="16" spans="1:9">
      <c r="A16" s="9" t="s">
        <v>48</v>
      </c>
      <c r="B16" s="9">
        <v>67</v>
      </c>
      <c r="C16" s="19" t="s">
        <v>77</v>
      </c>
      <c r="D16" s="19" t="s">
        <v>77</v>
      </c>
      <c r="E16" s="9">
        <v>107.16954275667828</v>
      </c>
    </row>
  </sheetData>
  <mergeCells count="6">
    <mergeCell ref="C16:D16"/>
    <mergeCell ref="A5:E5"/>
    <mergeCell ref="A6:E6"/>
    <mergeCell ref="A13:E13"/>
    <mergeCell ref="A14:E14"/>
    <mergeCell ref="C15:D15"/>
  </mergeCells>
  <hyperlinks>
    <hyperlink ref="A2" location="'16.3'!A1" display="16.3.2" xr:uid="{00000000-0004-0000-0A00-000000000000}"/>
    <hyperlink ref="F2" location="'16.3.2E'!A1" display="107,17" xr:uid="{00000000-0004-0000-0A00-000001000000}"/>
    <hyperlink ref="E10" location="'16.3.2E'!A1" display="'16.3.2E'!A1" xr:uid="{00000000-0004-0000-0A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470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1" t="s">
        <v>17</v>
      </c>
      <c r="B1" s="21" t="s">
        <v>17</v>
      </c>
      <c r="C1" s="21" t="s">
        <v>17</v>
      </c>
      <c r="D1" s="21" t="s">
        <v>17</v>
      </c>
      <c r="E1" s="21" t="s">
        <v>17</v>
      </c>
    </row>
    <row r="2" spans="1:5">
      <c r="A2" s="21" t="s">
        <v>17</v>
      </c>
      <c r="B2" s="21" t="s">
        <v>17</v>
      </c>
      <c r="C2" s="21" t="s">
        <v>17</v>
      </c>
      <c r="D2" s="21" t="s">
        <v>17</v>
      </c>
      <c r="E2" s="21" t="s">
        <v>17</v>
      </c>
    </row>
    <row r="4" spans="1:5">
      <c r="A4" s="16" t="s">
        <v>49</v>
      </c>
      <c r="B4" s="16" t="s">
        <v>49</v>
      </c>
      <c r="C4" s="16" t="s">
        <v>49</v>
      </c>
      <c r="D4" s="16" t="s">
        <v>49</v>
      </c>
      <c r="E4" s="16" t="s">
        <v>49</v>
      </c>
    </row>
    <row r="5" spans="1:5">
      <c r="A5" s="22" t="s">
        <v>51</v>
      </c>
      <c r="B5" s="22" t="s">
        <v>51</v>
      </c>
      <c r="C5" s="22" t="s">
        <v>51</v>
      </c>
      <c r="D5" s="22" t="s">
        <v>51</v>
      </c>
      <c r="E5" s="22" t="s">
        <v>51</v>
      </c>
    </row>
    <row r="6" spans="1:5">
      <c r="A6" s="8" t="s">
        <v>78</v>
      </c>
      <c r="B6" s="8" t="s">
        <v>79</v>
      </c>
      <c r="C6" s="8" t="s">
        <v>80</v>
      </c>
      <c r="D6" s="8" t="s">
        <v>81</v>
      </c>
      <c r="E6" s="8" t="s">
        <v>82</v>
      </c>
    </row>
    <row r="7" spans="1:5" ht="24.75">
      <c r="A7" s="9" t="s">
        <v>83</v>
      </c>
      <c r="B7" s="9" t="s">
        <v>67</v>
      </c>
      <c r="C7" s="9" t="s">
        <v>54</v>
      </c>
      <c r="D7" s="9" t="s">
        <v>84</v>
      </c>
      <c r="E7" s="9">
        <v>19.130523683106425</v>
      </c>
    </row>
    <row r="8" spans="1:5" ht="24.75">
      <c r="A8" s="9" t="s">
        <v>83</v>
      </c>
      <c r="B8" s="9" t="s">
        <v>67</v>
      </c>
      <c r="C8" s="9" t="s">
        <v>54</v>
      </c>
      <c r="D8" s="9" t="s">
        <v>85</v>
      </c>
      <c r="E8" s="9">
        <v>10.831071490571304</v>
      </c>
    </row>
    <row r="9" spans="1:5" ht="24.75">
      <c r="A9" s="9" t="s">
        <v>83</v>
      </c>
      <c r="B9" s="9" t="s">
        <v>67</v>
      </c>
      <c r="C9" s="9" t="s">
        <v>54</v>
      </c>
      <c r="D9" s="9" t="s">
        <v>86</v>
      </c>
      <c r="E9" s="9">
        <v>12.271071552571476</v>
      </c>
    </row>
    <row r="10" spans="1:5" ht="24.75">
      <c r="A10" s="9" t="s">
        <v>83</v>
      </c>
      <c r="B10" s="9" t="s">
        <v>67</v>
      </c>
      <c r="C10" s="9" t="s">
        <v>54</v>
      </c>
      <c r="D10" s="9" t="s">
        <v>87</v>
      </c>
      <c r="E10" s="9">
        <v>19.128123565883062</v>
      </c>
    </row>
    <row r="11" spans="1:5">
      <c r="A11" s="1" t="s">
        <v>51</v>
      </c>
      <c r="B11" s="1" t="s">
        <v>51</v>
      </c>
      <c r="C11" s="1">
        <f>SUBTOTAL(103,Elements16_1_11[Elemento])</f>
        <v>4</v>
      </c>
      <c r="D11" s="1" t="s">
        <v>51</v>
      </c>
      <c r="E11" s="1">
        <f>SUBTOTAL(109,Elements16_1_11[Totais:])</f>
        <v>61.360790292132265</v>
      </c>
    </row>
    <row r="14" spans="1:5">
      <c r="A14" s="21" t="s">
        <v>17</v>
      </c>
      <c r="B14" s="21" t="s">
        <v>17</v>
      </c>
      <c r="C14" s="21" t="s">
        <v>17</v>
      </c>
      <c r="D14" s="21" t="s">
        <v>17</v>
      </c>
      <c r="E14" s="21" t="s">
        <v>17</v>
      </c>
    </row>
    <row r="15" spans="1:5">
      <c r="A15" s="21" t="s">
        <v>17</v>
      </c>
      <c r="B15" s="21" t="s">
        <v>17</v>
      </c>
      <c r="C15" s="21" t="s">
        <v>17</v>
      </c>
      <c r="D15" s="21" t="s">
        <v>17</v>
      </c>
      <c r="E15" s="21" t="s">
        <v>17</v>
      </c>
    </row>
    <row r="17" spans="1:5">
      <c r="A17" s="16" t="s">
        <v>50</v>
      </c>
      <c r="B17" s="16" t="s">
        <v>50</v>
      </c>
      <c r="C17" s="16" t="s">
        <v>50</v>
      </c>
      <c r="D17" s="16" t="s">
        <v>50</v>
      </c>
      <c r="E17" s="16" t="s">
        <v>50</v>
      </c>
    </row>
    <row r="18" spans="1:5">
      <c r="A18" s="22" t="s">
        <v>51</v>
      </c>
      <c r="B18" s="22" t="s">
        <v>51</v>
      </c>
      <c r="C18" s="22" t="s">
        <v>51</v>
      </c>
      <c r="D18" s="22" t="s">
        <v>51</v>
      </c>
      <c r="E18" s="22" t="s">
        <v>51</v>
      </c>
    </row>
    <row r="19" spans="1:5">
      <c r="A19" s="8" t="s">
        <v>78</v>
      </c>
      <c r="B19" s="8" t="s">
        <v>79</v>
      </c>
      <c r="C19" s="8" t="s">
        <v>80</v>
      </c>
      <c r="D19" s="8" t="s">
        <v>81</v>
      </c>
      <c r="E19" s="8" t="s">
        <v>82</v>
      </c>
    </row>
    <row r="20" spans="1:5" ht="24.75">
      <c r="A20" s="9" t="s">
        <v>83</v>
      </c>
      <c r="B20" s="9" t="s">
        <v>67</v>
      </c>
      <c r="C20" s="9" t="s">
        <v>88</v>
      </c>
      <c r="D20" s="9" t="s">
        <v>89</v>
      </c>
      <c r="E20" s="9">
        <v>22.981621565697271</v>
      </c>
    </row>
    <row r="21" spans="1:5" ht="24.75">
      <c r="A21" s="9" t="s">
        <v>83</v>
      </c>
      <c r="B21" s="9" t="s">
        <v>67</v>
      </c>
      <c r="C21" s="9" t="s">
        <v>88</v>
      </c>
      <c r="D21" s="9" t="s">
        <v>90</v>
      </c>
      <c r="E21" s="9">
        <v>3.1890777172381495</v>
      </c>
    </row>
    <row r="22" spans="1:5" ht="24.75">
      <c r="A22" s="9" t="s">
        <v>83</v>
      </c>
      <c r="B22" s="9" t="s">
        <v>67</v>
      </c>
      <c r="C22" s="9" t="s">
        <v>88</v>
      </c>
      <c r="D22" s="9" t="s">
        <v>91</v>
      </c>
      <c r="E22" s="9">
        <v>23.214029380595047</v>
      </c>
    </row>
    <row r="23" spans="1:5" ht="24.75">
      <c r="A23" s="9" t="s">
        <v>83</v>
      </c>
      <c r="B23" s="9" t="s">
        <v>67</v>
      </c>
      <c r="C23" s="9" t="s">
        <v>88</v>
      </c>
      <c r="D23" s="9" t="s">
        <v>92</v>
      </c>
      <c r="E23" s="9">
        <v>3.8734414098774654</v>
      </c>
    </row>
    <row r="24" spans="1:5" ht="24.75">
      <c r="A24" s="9" t="s">
        <v>83</v>
      </c>
      <c r="B24" s="9" t="s">
        <v>67</v>
      </c>
      <c r="C24" s="9" t="s">
        <v>88</v>
      </c>
      <c r="D24" s="9" t="s">
        <v>93</v>
      </c>
      <c r="E24" s="9">
        <v>0.38400001653336741</v>
      </c>
    </row>
    <row r="25" spans="1:5" ht="24.75">
      <c r="A25" s="9" t="s">
        <v>83</v>
      </c>
      <c r="B25" s="9" t="s">
        <v>67</v>
      </c>
      <c r="C25" s="9" t="s">
        <v>88</v>
      </c>
      <c r="D25" s="9" t="s">
        <v>94</v>
      </c>
      <c r="E25" s="9">
        <v>3.449704608982064E-2</v>
      </c>
    </row>
    <row r="26" spans="1:5" ht="24.75">
      <c r="A26" s="9" t="s">
        <v>83</v>
      </c>
      <c r="B26" s="9" t="s">
        <v>67</v>
      </c>
      <c r="C26" s="9" t="s">
        <v>88</v>
      </c>
      <c r="D26" s="9" t="s">
        <v>95</v>
      </c>
      <c r="E26" s="9">
        <v>1.7180081551604856</v>
      </c>
    </row>
    <row r="27" spans="1:5" ht="24.75">
      <c r="A27" s="9" t="s">
        <v>83</v>
      </c>
      <c r="B27" s="9" t="s">
        <v>67</v>
      </c>
      <c r="C27" s="9" t="s">
        <v>88</v>
      </c>
      <c r="D27" s="9" t="s">
        <v>96</v>
      </c>
      <c r="E27" s="9">
        <v>7.0830000679559602</v>
      </c>
    </row>
    <row r="28" spans="1:5" ht="24.75">
      <c r="A28" s="9" t="s">
        <v>83</v>
      </c>
      <c r="B28" s="9" t="s">
        <v>67</v>
      </c>
      <c r="C28" s="9" t="s">
        <v>88</v>
      </c>
      <c r="D28" s="9" t="s">
        <v>97</v>
      </c>
      <c r="E28" s="9">
        <v>8.8020041360267136</v>
      </c>
    </row>
    <row r="29" spans="1:5" ht="24.75">
      <c r="A29" s="9" t="s">
        <v>83</v>
      </c>
      <c r="B29" s="9" t="s">
        <v>67</v>
      </c>
      <c r="C29" s="9" t="s">
        <v>88</v>
      </c>
      <c r="D29" s="9" t="s">
        <v>98</v>
      </c>
      <c r="E29" s="9">
        <v>0.62100017720405654</v>
      </c>
    </row>
    <row r="30" spans="1:5" ht="24.75">
      <c r="A30" s="9" t="s">
        <v>83</v>
      </c>
      <c r="B30" s="9" t="s">
        <v>67</v>
      </c>
      <c r="C30" s="9" t="s">
        <v>88</v>
      </c>
      <c r="D30" s="9" t="s">
        <v>99</v>
      </c>
      <c r="E30" s="9">
        <v>5.0566544098681643</v>
      </c>
    </row>
    <row r="31" spans="1:5" ht="24.75">
      <c r="A31" s="9" t="s">
        <v>83</v>
      </c>
      <c r="B31" s="9" t="s">
        <v>67</v>
      </c>
      <c r="C31" s="9" t="s">
        <v>88</v>
      </c>
      <c r="D31" s="9" t="s">
        <v>100</v>
      </c>
      <c r="E31" s="9">
        <v>1.4472933365431342</v>
      </c>
    </row>
    <row r="32" spans="1:5" ht="24.75">
      <c r="A32" s="9" t="s">
        <v>83</v>
      </c>
      <c r="B32" s="9" t="s">
        <v>67</v>
      </c>
      <c r="C32" s="9" t="s">
        <v>88</v>
      </c>
      <c r="D32" s="9" t="s">
        <v>101</v>
      </c>
      <c r="E32" s="9">
        <v>6.9156010775689296</v>
      </c>
    </row>
    <row r="33" spans="1:5" ht="24.75">
      <c r="A33" s="9" t="s">
        <v>83</v>
      </c>
      <c r="B33" s="9" t="s">
        <v>67</v>
      </c>
      <c r="C33" s="9" t="s">
        <v>88</v>
      </c>
      <c r="D33" s="9" t="s">
        <v>102</v>
      </c>
      <c r="E33" s="9">
        <v>9.0004395875229782E-4</v>
      </c>
    </row>
    <row r="34" spans="1:5" ht="24.75">
      <c r="A34" s="9" t="s">
        <v>83</v>
      </c>
      <c r="B34" s="9" t="s">
        <v>67</v>
      </c>
      <c r="C34" s="9" t="s">
        <v>88</v>
      </c>
      <c r="D34" s="9" t="s">
        <v>103</v>
      </c>
      <c r="E34" s="9">
        <v>0.89204847587105618</v>
      </c>
    </row>
    <row r="35" spans="1:5" ht="24.75">
      <c r="A35" s="9" t="s">
        <v>83</v>
      </c>
      <c r="B35" s="9" t="s">
        <v>67</v>
      </c>
      <c r="C35" s="9" t="s">
        <v>88</v>
      </c>
      <c r="D35" s="9" t="s">
        <v>104</v>
      </c>
      <c r="E35" s="9">
        <v>8.802003992447915</v>
      </c>
    </row>
    <row r="36" spans="1:5" ht="24.75">
      <c r="A36" s="9" t="s">
        <v>83</v>
      </c>
      <c r="B36" s="9" t="s">
        <v>67</v>
      </c>
      <c r="C36" s="9" t="s">
        <v>88</v>
      </c>
      <c r="D36" s="9" t="s">
        <v>105</v>
      </c>
      <c r="E36" s="9">
        <v>7.2180015775271986</v>
      </c>
    </row>
    <row r="37" spans="1:5" ht="24.75">
      <c r="A37" s="9" t="s">
        <v>83</v>
      </c>
      <c r="B37" s="9" t="s">
        <v>67</v>
      </c>
      <c r="C37" s="9" t="s">
        <v>88</v>
      </c>
      <c r="D37" s="9" t="s">
        <v>106</v>
      </c>
      <c r="E37" s="9">
        <v>4.7012190704566752</v>
      </c>
    </row>
    <row r="38" spans="1:5" ht="24.75">
      <c r="A38" s="9" t="s">
        <v>83</v>
      </c>
      <c r="B38" s="9" t="s">
        <v>67</v>
      </c>
      <c r="C38" s="9" t="s">
        <v>88</v>
      </c>
      <c r="D38" s="9" t="s">
        <v>107</v>
      </c>
      <c r="E38" s="9">
        <v>6.8030999476115257</v>
      </c>
    </row>
    <row r="39" spans="1:5" ht="24.75">
      <c r="A39" s="9" t="s">
        <v>83</v>
      </c>
      <c r="B39" s="9" t="s">
        <v>67</v>
      </c>
      <c r="C39" s="9" t="s">
        <v>88</v>
      </c>
      <c r="D39" s="9" t="s">
        <v>108</v>
      </c>
      <c r="E39" s="9">
        <v>23.99632019535801</v>
      </c>
    </row>
    <row r="40" spans="1:5" ht="24.75">
      <c r="A40" s="9" t="s">
        <v>83</v>
      </c>
      <c r="B40" s="9" t="s">
        <v>67</v>
      </c>
      <c r="C40" s="9" t="s">
        <v>88</v>
      </c>
      <c r="D40" s="9" t="s">
        <v>109</v>
      </c>
      <c r="E40" s="9">
        <v>14.021102551511477</v>
      </c>
    </row>
    <row r="41" spans="1:5" ht="24.75">
      <c r="A41" s="9" t="s">
        <v>83</v>
      </c>
      <c r="B41" s="9" t="s">
        <v>67</v>
      </c>
      <c r="C41" s="9" t="s">
        <v>88</v>
      </c>
      <c r="D41" s="9" t="s">
        <v>110</v>
      </c>
      <c r="E41" s="9">
        <v>8.8019969071242752</v>
      </c>
    </row>
    <row r="42" spans="1:5" ht="24.75">
      <c r="A42" s="9" t="s">
        <v>83</v>
      </c>
      <c r="B42" s="9" t="s">
        <v>67</v>
      </c>
      <c r="C42" s="9" t="s">
        <v>88</v>
      </c>
      <c r="D42" s="9" t="s">
        <v>111</v>
      </c>
      <c r="E42" s="9">
        <v>0.89099839256614433</v>
      </c>
    </row>
    <row r="43" spans="1:5" ht="24.75">
      <c r="A43" s="9" t="s">
        <v>83</v>
      </c>
      <c r="B43" s="9" t="s">
        <v>67</v>
      </c>
      <c r="C43" s="9" t="s">
        <v>88</v>
      </c>
      <c r="D43" s="9" t="s">
        <v>112</v>
      </c>
      <c r="E43" s="9">
        <v>11.809069838861916</v>
      </c>
    </row>
    <row r="44" spans="1:5" ht="24.75">
      <c r="A44" s="9" t="s">
        <v>83</v>
      </c>
      <c r="B44" s="9" t="s">
        <v>67</v>
      </c>
      <c r="C44" s="9" t="s">
        <v>88</v>
      </c>
      <c r="D44" s="9" t="s">
        <v>113</v>
      </c>
      <c r="E44" s="9">
        <v>6.9173010512394377</v>
      </c>
    </row>
    <row r="45" spans="1:5" ht="24.75">
      <c r="A45" s="9" t="s">
        <v>83</v>
      </c>
      <c r="B45" s="9" t="s">
        <v>67</v>
      </c>
      <c r="C45" s="9" t="s">
        <v>88</v>
      </c>
      <c r="D45" s="9" t="s">
        <v>114</v>
      </c>
      <c r="E45" s="9">
        <v>1.5320542267892501</v>
      </c>
    </row>
    <row r="46" spans="1:5" ht="24.75">
      <c r="A46" s="9" t="s">
        <v>83</v>
      </c>
      <c r="B46" s="9" t="s">
        <v>67</v>
      </c>
      <c r="C46" s="9" t="s">
        <v>88</v>
      </c>
      <c r="D46" s="9" t="s">
        <v>115</v>
      </c>
      <c r="E46" s="9">
        <v>3.8449229968979597</v>
      </c>
    </row>
    <row r="47" spans="1:5" ht="24.75">
      <c r="A47" s="9" t="s">
        <v>83</v>
      </c>
      <c r="B47" s="9" t="s">
        <v>67</v>
      </c>
      <c r="C47" s="9" t="s">
        <v>88</v>
      </c>
      <c r="D47" s="9" t="s">
        <v>116</v>
      </c>
      <c r="E47" s="9">
        <v>0.62270023741532032</v>
      </c>
    </row>
    <row r="48" spans="1:5" ht="24.75">
      <c r="A48" s="9" t="s">
        <v>83</v>
      </c>
      <c r="B48" s="9" t="s">
        <v>67</v>
      </c>
      <c r="C48" s="9" t="s">
        <v>88</v>
      </c>
      <c r="D48" s="9" t="s">
        <v>117</v>
      </c>
      <c r="E48" s="9">
        <v>11.376134475802994</v>
      </c>
    </row>
    <row r="49" spans="1:5" ht="24.75">
      <c r="A49" s="9" t="s">
        <v>83</v>
      </c>
      <c r="B49" s="9" t="s">
        <v>67</v>
      </c>
      <c r="C49" s="9" t="s">
        <v>88</v>
      </c>
      <c r="D49" s="9" t="s">
        <v>118</v>
      </c>
      <c r="E49" s="9">
        <v>7.0821000239972074</v>
      </c>
    </row>
    <row r="50" spans="1:5" ht="24.75">
      <c r="A50" s="9" t="s">
        <v>83</v>
      </c>
      <c r="B50" s="9" t="s">
        <v>67</v>
      </c>
      <c r="C50" s="9" t="s">
        <v>88</v>
      </c>
      <c r="D50" s="9" t="s">
        <v>119</v>
      </c>
      <c r="E50" s="9">
        <v>21.868201140269392</v>
      </c>
    </row>
    <row r="51" spans="1:5" ht="24.75">
      <c r="A51" s="9" t="s">
        <v>83</v>
      </c>
      <c r="B51" s="9" t="s">
        <v>67</v>
      </c>
      <c r="C51" s="9" t="s">
        <v>88</v>
      </c>
      <c r="D51" s="9" t="s">
        <v>120</v>
      </c>
      <c r="E51" s="9">
        <v>6.6440485368025222</v>
      </c>
    </row>
    <row r="52" spans="1:5" ht="24.75">
      <c r="A52" s="9" t="s">
        <v>83</v>
      </c>
      <c r="B52" s="9" t="s">
        <v>67</v>
      </c>
      <c r="C52" s="9" t="s">
        <v>88</v>
      </c>
      <c r="D52" s="9" t="s">
        <v>121</v>
      </c>
      <c r="E52" s="9">
        <v>3.4562507060110965</v>
      </c>
    </row>
    <row r="53" spans="1:5" ht="24.75">
      <c r="A53" s="9" t="s">
        <v>83</v>
      </c>
      <c r="B53" s="9" t="s">
        <v>67</v>
      </c>
      <c r="C53" s="9" t="s">
        <v>88</v>
      </c>
      <c r="D53" s="9" t="s">
        <v>122</v>
      </c>
      <c r="E53" s="9">
        <v>7.1846006824281909</v>
      </c>
    </row>
    <row r="54" spans="1:5" ht="24.75">
      <c r="A54" s="9" t="s">
        <v>83</v>
      </c>
      <c r="B54" s="9" t="s">
        <v>67</v>
      </c>
      <c r="C54" s="9" t="s">
        <v>88</v>
      </c>
      <c r="D54" s="9" t="s">
        <v>123</v>
      </c>
      <c r="E54" s="9">
        <v>1.5264004631601584</v>
      </c>
    </row>
    <row r="55" spans="1:5" ht="24.75">
      <c r="A55" s="9" t="s">
        <v>83</v>
      </c>
      <c r="B55" s="9" t="s">
        <v>67</v>
      </c>
      <c r="C55" s="9" t="s">
        <v>88</v>
      </c>
      <c r="D55" s="9" t="s">
        <v>124</v>
      </c>
      <c r="E55" s="9">
        <v>6.6667504516758225</v>
      </c>
    </row>
    <row r="56" spans="1:5" ht="24.75">
      <c r="A56" s="9" t="s">
        <v>83</v>
      </c>
      <c r="B56" s="9" t="s">
        <v>67</v>
      </c>
      <c r="C56" s="9" t="s">
        <v>88</v>
      </c>
      <c r="D56" s="9" t="s">
        <v>125</v>
      </c>
      <c r="E56" s="9">
        <v>0.90359986322507302</v>
      </c>
    </row>
    <row r="57" spans="1:5" ht="24.75">
      <c r="A57" s="9" t="s">
        <v>83</v>
      </c>
      <c r="B57" s="9" t="s">
        <v>67</v>
      </c>
      <c r="C57" s="9" t="s">
        <v>88</v>
      </c>
      <c r="D57" s="9" t="s">
        <v>126</v>
      </c>
      <c r="E57" s="9">
        <v>0.6015000990979914</v>
      </c>
    </row>
    <row r="58" spans="1:5" ht="24.75">
      <c r="A58" s="9" t="s">
        <v>83</v>
      </c>
      <c r="B58" s="9" t="s">
        <v>67</v>
      </c>
      <c r="C58" s="9" t="s">
        <v>88</v>
      </c>
      <c r="D58" s="9" t="s">
        <v>127</v>
      </c>
      <c r="E58" s="9">
        <v>2.8385001954134506</v>
      </c>
    </row>
    <row r="59" spans="1:5" ht="24.75">
      <c r="A59" s="9" t="s">
        <v>83</v>
      </c>
      <c r="B59" s="9" t="s">
        <v>67</v>
      </c>
      <c r="C59" s="9" t="s">
        <v>88</v>
      </c>
      <c r="D59" s="9" t="s">
        <v>128</v>
      </c>
      <c r="E59" s="9">
        <v>0.59849995256881705</v>
      </c>
    </row>
    <row r="60" spans="1:5" ht="24.75">
      <c r="A60" s="9" t="s">
        <v>83</v>
      </c>
      <c r="B60" s="9" t="s">
        <v>67</v>
      </c>
      <c r="C60" s="9" t="s">
        <v>88</v>
      </c>
      <c r="D60" s="9" t="s">
        <v>129</v>
      </c>
      <c r="E60" s="9">
        <v>3.4514001486022674</v>
      </c>
    </row>
    <row r="61" spans="1:5" ht="24.75">
      <c r="A61" s="9" t="s">
        <v>83</v>
      </c>
      <c r="B61" s="9" t="s">
        <v>67</v>
      </c>
      <c r="C61" s="9" t="s">
        <v>88</v>
      </c>
      <c r="D61" s="9" t="s">
        <v>130</v>
      </c>
      <c r="E61" s="9">
        <v>0.67769989741881043</v>
      </c>
    </row>
    <row r="62" spans="1:5" ht="24.75">
      <c r="A62" s="9" t="s">
        <v>83</v>
      </c>
      <c r="B62" s="9" t="s">
        <v>67</v>
      </c>
      <c r="C62" s="9" t="s">
        <v>88</v>
      </c>
      <c r="D62" s="9" t="s">
        <v>131</v>
      </c>
      <c r="E62" s="9">
        <v>0.67769989741883396</v>
      </c>
    </row>
    <row r="63" spans="1:5" ht="24.75">
      <c r="A63" s="9" t="s">
        <v>83</v>
      </c>
      <c r="B63" s="9" t="s">
        <v>67</v>
      </c>
      <c r="C63" s="9" t="s">
        <v>88</v>
      </c>
      <c r="D63" s="9" t="s">
        <v>132</v>
      </c>
      <c r="E63" s="9">
        <v>18.003124950931408</v>
      </c>
    </row>
    <row r="64" spans="1:5" ht="24.75">
      <c r="A64" s="9" t="s">
        <v>83</v>
      </c>
      <c r="B64" s="9" t="s">
        <v>67</v>
      </c>
      <c r="C64" s="9" t="s">
        <v>88</v>
      </c>
      <c r="D64" s="9" t="s">
        <v>133</v>
      </c>
      <c r="E64" s="9">
        <v>5.2649999631679432</v>
      </c>
    </row>
    <row r="65" spans="1:5" ht="24.75">
      <c r="A65" s="9" t="s">
        <v>83</v>
      </c>
      <c r="B65" s="9" t="s">
        <v>67</v>
      </c>
      <c r="C65" s="9" t="s">
        <v>88</v>
      </c>
      <c r="D65" s="9" t="s">
        <v>134</v>
      </c>
      <c r="E65" s="9">
        <v>8.3803199652083915</v>
      </c>
    </row>
    <row r="66" spans="1:5" ht="24.75">
      <c r="A66" s="9" t="s">
        <v>83</v>
      </c>
      <c r="B66" s="9" t="s">
        <v>67</v>
      </c>
      <c r="C66" s="9" t="s">
        <v>88</v>
      </c>
      <c r="D66" s="9" t="s">
        <v>135</v>
      </c>
      <c r="E66" s="9">
        <v>5.2723592502533583</v>
      </c>
    </row>
    <row r="67" spans="1:5" ht="24.75">
      <c r="A67" s="9" t="s">
        <v>83</v>
      </c>
      <c r="B67" s="9" t="s">
        <v>67</v>
      </c>
      <c r="C67" s="9" t="s">
        <v>88</v>
      </c>
      <c r="D67" s="9" t="s">
        <v>136</v>
      </c>
      <c r="E67" s="9">
        <v>8.8123598100800749</v>
      </c>
    </row>
    <row r="68" spans="1:5" ht="24.75">
      <c r="A68" s="9" t="s">
        <v>83</v>
      </c>
      <c r="B68" s="9" t="s">
        <v>67</v>
      </c>
      <c r="C68" s="9" t="s">
        <v>88</v>
      </c>
      <c r="D68" s="9" t="s">
        <v>137</v>
      </c>
      <c r="E68" s="9">
        <v>3.8287990143719637</v>
      </c>
    </row>
    <row r="69" spans="1:5" ht="24.75">
      <c r="A69" s="9" t="s">
        <v>83</v>
      </c>
      <c r="B69" s="9" t="s">
        <v>67</v>
      </c>
      <c r="C69" s="9" t="s">
        <v>88</v>
      </c>
      <c r="D69" s="9" t="s">
        <v>138</v>
      </c>
      <c r="E69" s="9">
        <v>4.1234184644157414</v>
      </c>
    </row>
    <row r="70" spans="1:5" ht="24.75">
      <c r="A70" s="9" t="s">
        <v>83</v>
      </c>
      <c r="B70" s="9" t="s">
        <v>67</v>
      </c>
      <c r="C70" s="9" t="s">
        <v>88</v>
      </c>
      <c r="D70" s="9" t="s">
        <v>139</v>
      </c>
      <c r="E70" s="9">
        <v>12.299812374760792</v>
      </c>
    </row>
    <row r="71" spans="1:5" ht="24.75">
      <c r="A71" s="9" t="s">
        <v>83</v>
      </c>
      <c r="B71" s="9" t="s">
        <v>67</v>
      </c>
      <c r="C71" s="9" t="s">
        <v>88</v>
      </c>
      <c r="D71" s="9" t="s">
        <v>140</v>
      </c>
      <c r="E71" s="9">
        <v>4.1207083320510538</v>
      </c>
    </row>
    <row r="72" spans="1:5" ht="24.75">
      <c r="A72" s="9" t="s">
        <v>83</v>
      </c>
      <c r="B72" s="9" t="s">
        <v>67</v>
      </c>
      <c r="C72" s="9" t="s">
        <v>88</v>
      </c>
      <c r="D72" s="9" t="s">
        <v>141</v>
      </c>
      <c r="E72" s="9">
        <v>11.680976573804426</v>
      </c>
    </row>
    <row r="73" spans="1:5" ht="24.75">
      <c r="A73" s="9" t="s">
        <v>83</v>
      </c>
      <c r="B73" s="9" t="s">
        <v>67</v>
      </c>
      <c r="C73" s="9" t="s">
        <v>88</v>
      </c>
      <c r="D73" s="9" t="s">
        <v>142</v>
      </c>
      <c r="E73" s="9">
        <v>13.331220124222522</v>
      </c>
    </row>
    <row r="74" spans="1:5" ht="24.75">
      <c r="A74" s="9" t="s">
        <v>83</v>
      </c>
      <c r="B74" s="9" t="s">
        <v>67</v>
      </c>
      <c r="C74" s="9" t="s">
        <v>88</v>
      </c>
      <c r="D74" s="9" t="s">
        <v>143</v>
      </c>
      <c r="E74" s="9">
        <v>8.5355087472194242</v>
      </c>
    </row>
    <row r="75" spans="1:5" ht="24.75">
      <c r="A75" s="9" t="s">
        <v>83</v>
      </c>
      <c r="B75" s="9" t="s">
        <v>67</v>
      </c>
      <c r="C75" s="9" t="s">
        <v>88</v>
      </c>
      <c r="D75" s="9" t="s">
        <v>144</v>
      </c>
      <c r="E75" s="9">
        <v>13.971910019561895</v>
      </c>
    </row>
    <row r="76" spans="1:5" ht="24.75">
      <c r="A76" s="9" t="s">
        <v>83</v>
      </c>
      <c r="B76" s="9" t="s">
        <v>67</v>
      </c>
      <c r="C76" s="9" t="s">
        <v>88</v>
      </c>
      <c r="D76" s="9" t="s">
        <v>145</v>
      </c>
      <c r="E76" s="9">
        <v>9.9727986768548771</v>
      </c>
    </row>
    <row r="77" spans="1:5" ht="24.75">
      <c r="A77" s="9" t="s">
        <v>83</v>
      </c>
      <c r="B77" s="9" t="s">
        <v>67</v>
      </c>
      <c r="C77" s="9" t="s">
        <v>88</v>
      </c>
      <c r="D77" s="9" t="s">
        <v>146</v>
      </c>
      <c r="E77" s="9">
        <v>1.3058943506044545</v>
      </c>
    </row>
    <row r="78" spans="1:5" ht="24.75">
      <c r="A78" s="9" t="s">
        <v>83</v>
      </c>
      <c r="B78" s="9" t="s">
        <v>67</v>
      </c>
      <c r="C78" s="9" t="s">
        <v>88</v>
      </c>
      <c r="D78" s="9" t="s">
        <v>147</v>
      </c>
      <c r="E78" s="9">
        <v>11.683686706169114</v>
      </c>
    </row>
    <row r="79" spans="1:5" ht="24.75">
      <c r="A79" s="9" t="s">
        <v>83</v>
      </c>
      <c r="B79" s="9" t="s">
        <v>67</v>
      </c>
      <c r="C79" s="9" t="s">
        <v>88</v>
      </c>
      <c r="D79" s="9" t="s">
        <v>148</v>
      </c>
      <c r="E79" s="9">
        <v>0.96270984564647843</v>
      </c>
    </row>
    <row r="80" spans="1:5" ht="24.75">
      <c r="A80" s="9" t="s">
        <v>83</v>
      </c>
      <c r="B80" s="9" t="s">
        <v>67</v>
      </c>
      <c r="C80" s="9" t="s">
        <v>88</v>
      </c>
      <c r="D80" s="9" t="s">
        <v>149</v>
      </c>
      <c r="E80" s="9">
        <v>9.1039022348910184</v>
      </c>
    </row>
    <row r="81" spans="1:5" ht="24.75">
      <c r="A81" s="9" t="s">
        <v>83</v>
      </c>
      <c r="B81" s="9" t="s">
        <v>67</v>
      </c>
      <c r="C81" s="9" t="s">
        <v>88</v>
      </c>
      <c r="D81" s="9" t="s">
        <v>150</v>
      </c>
      <c r="E81" s="9">
        <v>8.0812211740508637</v>
      </c>
    </row>
    <row r="82" spans="1:5" ht="24.75">
      <c r="A82" s="9" t="s">
        <v>83</v>
      </c>
      <c r="B82" s="9" t="s">
        <v>67</v>
      </c>
      <c r="C82" s="9" t="s">
        <v>88</v>
      </c>
      <c r="D82" s="9" t="s">
        <v>151</v>
      </c>
      <c r="E82" s="9">
        <v>5.1480111482993154</v>
      </c>
    </row>
    <row r="83" spans="1:5" ht="24.75">
      <c r="A83" s="9" t="s">
        <v>83</v>
      </c>
      <c r="B83" s="9" t="s">
        <v>67</v>
      </c>
      <c r="C83" s="9" t="s">
        <v>88</v>
      </c>
      <c r="D83" s="9" t="s">
        <v>152</v>
      </c>
      <c r="E83" s="9">
        <v>8.0785110416861752</v>
      </c>
    </row>
    <row r="84" spans="1:5" ht="24.75">
      <c r="A84" s="9" t="s">
        <v>83</v>
      </c>
      <c r="B84" s="9" t="s">
        <v>67</v>
      </c>
      <c r="C84" s="9" t="s">
        <v>88</v>
      </c>
      <c r="D84" s="9" t="s">
        <v>153</v>
      </c>
      <c r="E84" s="9">
        <v>4.3487010466265801</v>
      </c>
    </row>
    <row r="85" spans="1:5" ht="24.75">
      <c r="A85" s="9" t="s">
        <v>83</v>
      </c>
      <c r="B85" s="9" t="s">
        <v>67</v>
      </c>
      <c r="C85" s="9" t="s">
        <v>88</v>
      </c>
      <c r="D85" s="9" t="s">
        <v>154</v>
      </c>
      <c r="E85" s="9">
        <v>8.0800211739991745</v>
      </c>
    </row>
    <row r="86" spans="1:5" ht="24.75">
      <c r="A86" s="9" t="s">
        <v>83</v>
      </c>
      <c r="B86" s="9" t="s">
        <v>67</v>
      </c>
      <c r="C86" s="9" t="s">
        <v>88</v>
      </c>
      <c r="D86" s="9" t="s">
        <v>155</v>
      </c>
      <c r="E86" s="9">
        <v>5.1480111748750392</v>
      </c>
    </row>
    <row r="87" spans="1:5" ht="24.75">
      <c r="A87" s="9" t="s">
        <v>83</v>
      </c>
      <c r="B87" s="9" t="s">
        <v>67</v>
      </c>
      <c r="C87" s="9" t="s">
        <v>88</v>
      </c>
      <c r="D87" s="9" t="s">
        <v>156</v>
      </c>
      <c r="E87" s="9">
        <v>8.0773110416344878</v>
      </c>
    </row>
    <row r="88" spans="1:5" ht="24.75">
      <c r="A88" s="9" t="s">
        <v>83</v>
      </c>
      <c r="B88" s="9" t="s">
        <v>67</v>
      </c>
      <c r="C88" s="9" t="s">
        <v>88</v>
      </c>
      <c r="D88" s="9" t="s">
        <v>157</v>
      </c>
      <c r="E88" s="9">
        <v>4.3487010732023359</v>
      </c>
    </row>
    <row r="89" spans="1:5" ht="24.75">
      <c r="A89" s="9" t="s">
        <v>83</v>
      </c>
      <c r="B89" s="9" t="s">
        <v>67</v>
      </c>
      <c r="C89" s="9" t="s">
        <v>88</v>
      </c>
      <c r="D89" s="9" t="s">
        <v>158</v>
      </c>
      <c r="E89" s="9">
        <v>5.8230005071139113</v>
      </c>
    </row>
    <row r="90" spans="1:5" ht="24.75">
      <c r="A90" s="9" t="s">
        <v>83</v>
      </c>
      <c r="B90" s="9" t="s">
        <v>67</v>
      </c>
      <c r="C90" s="9" t="s">
        <v>88</v>
      </c>
      <c r="D90" s="9" t="s">
        <v>159</v>
      </c>
      <c r="E90" s="9">
        <v>1.8027175879807913</v>
      </c>
    </row>
    <row r="91" spans="1:5" ht="24.75">
      <c r="A91" s="9" t="s">
        <v>83</v>
      </c>
      <c r="B91" s="9" t="s">
        <v>67</v>
      </c>
      <c r="C91" s="9" t="s">
        <v>88</v>
      </c>
      <c r="D91" s="9" t="s">
        <v>160</v>
      </c>
      <c r="E91" s="9">
        <v>3.9750008864019475</v>
      </c>
    </row>
    <row r="92" spans="1:5" ht="24.75">
      <c r="A92" s="9" t="s">
        <v>83</v>
      </c>
      <c r="B92" s="9" t="s">
        <v>67</v>
      </c>
      <c r="C92" s="9" t="s">
        <v>88</v>
      </c>
      <c r="D92" s="9" t="s">
        <v>161</v>
      </c>
      <c r="E92" s="9">
        <v>2.4150002624268367</v>
      </c>
    </row>
    <row r="93" spans="1:5" ht="24.75">
      <c r="A93" s="9" t="s">
        <v>83</v>
      </c>
      <c r="B93" s="9" t="s">
        <v>67</v>
      </c>
      <c r="C93" s="9" t="s">
        <v>88</v>
      </c>
      <c r="D93" s="9" t="s">
        <v>162</v>
      </c>
      <c r="E93" s="9">
        <v>1.8464995474473773</v>
      </c>
    </row>
    <row r="94" spans="1:5" ht="24.75">
      <c r="A94" s="9" t="s">
        <v>83</v>
      </c>
      <c r="B94" s="9" t="s">
        <v>67</v>
      </c>
      <c r="C94" s="9" t="s">
        <v>88</v>
      </c>
      <c r="D94" s="9" t="s">
        <v>163</v>
      </c>
      <c r="E94" s="9">
        <v>6.1062178585181828</v>
      </c>
    </row>
    <row r="95" spans="1:5" ht="24.75">
      <c r="A95" s="9" t="s">
        <v>83</v>
      </c>
      <c r="B95" s="9" t="s">
        <v>67</v>
      </c>
      <c r="C95" s="9" t="s">
        <v>88</v>
      </c>
      <c r="D95" s="9" t="s">
        <v>164</v>
      </c>
      <c r="E95" s="9">
        <v>5.8230005071139113</v>
      </c>
    </row>
    <row r="96" spans="1:5" ht="24.75">
      <c r="A96" s="9" t="s">
        <v>83</v>
      </c>
      <c r="B96" s="9" t="s">
        <v>67</v>
      </c>
      <c r="C96" s="9" t="s">
        <v>88</v>
      </c>
      <c r="D96" s="9" t="s">
        <v>165</v>
      </c>
      <c r="E96" s="9">
        <v>1.8027178429877626</v>
      </c>
    </row>
    <row r="97" spans="1:5" ht="24.75">
      <c r="A97" s="9" t="s">
        <v>83</v>
      </c>
      <c r="B97" s="9" t="s">
        <v>67</v>
      </c>
      <c r="C97" s="9" t="s">
        <v>88</v>
      </c>
      <c r="D97" s="9" t="s">
        <v>166</v>
      </c>
      <c r="E97" s="9">
        <v>3.9750007147405531</v>
      </c>
    </row>
    <row r="98" spans="1:5" ht="24.75">
      <c r="A98" s="9" t="s">
        <v>83</v>
      </c>
      <c r="B98" s="9" t="s">
        <v>67</v>
      </c>
      <c r="C98" s="9" t="s">
        <v>88</v>
      </c>
      <c r="D98" s="9" t="s">
        <v>167</v>
      </c>
      <c r="E98" s="9">
        <v>2.4150001730198603</v>
      </c>
    </row>
    <row r="99" spans="1:5" ht="24.75">
      <c r="A99" s="9" t="s">
        <v>83</v>
      </c>
      <c r="B99" s="9" t="s">
        <v>67</v>
      </c>
      <c r="C99" s="9" t="s">
        <v>88</v>
      </c>
      <c r="D99" s="9" t="s">
        <v>168</v>
      </c>
      <c r="E99" s="9">
        <v>1.8464997191087709</v>
      </c>
    </row>
    <row r="100" spans="1:5" ht="24.75">
      <c r="A100" s="9" t="s">
        <v>83</v>
      </c>
      <c r="B100" s="9" t="s">
        <v>67</v>
      </c>
      <c r="C100" s="9" t="s">
        <v>88</v>
      </c>
      <c r="D100" s="9" t="s">
        <v>169</v>
      </c>
      <c r="E100" s="9">
        <v>6.1062180241181787</v>
      </c>
    </row>
    <row r="101" spans="1:5" ht="24.75">
      <c r="A101" s="9" t="s">
        <v>83</v>
      </c>
      <c r="B101" s="9" t="s">
        <v>67</v>
      </c>
      <c r="C101" s="9" t="s">
        <v>88</v>
      </c>
      <c r="D101" s="9" t="s">
        <v>170</v>
      </c>
      <c r="E101" s="9">
        <v>6.9179956905206206</v>
      </c>
    </row>
    <row r="102" spans="1:5" ht="24.75">
      <c r="A102" s="9" t="s">
        <v>83</v>
      </c>
      <c r="B102" s="9" t="s">
        <v>67</v>
      </c>
      <c r="C102" s="9" t="s">
        <v>88</v>
      </c>
      <c r="D102" s="9" t="s">
        <v>171</v>
      </c>
      <c r="E102" s="9">
        <v>3.6627178336642765</v>
      </c>
    </row>
    <row r="103" spans="1:5" ht="24.75">
      <c r="A103" s="9" t="s">
        <v>83</v>
      </c>
      <c r="B103" s="9" t="s">
        <v>67</v>
      </c>
      <c r="C103" s="9" t="s">
        <v>88</v>
      </c>
      <c r="D103" s="9" t="s">
        <v>172</v>
      </c>
      <c r="E103" s="9">
        <v>8.4164956825242143</v>
      </c>
    </row>
    <row r="104" spans="1:5" ht="24.75">
      <c r="A104" s="9" t="s">
        <v>83</v>
      </c>
      <c r="B104" s="9" t="s">
        <v>67</v>
      </c>
      <c r="C104" s="9" t="s">
        <v>88</v>
      </c>
      <c r="D104" s="9" t="s">
        <v>173</v>
      </c>
      <c r="E104" s="9">
        <v>4.469999593705392</v>
      </c>
    </row>
    <row r="105" spans="1:5" ht="24.75">
      <c r="A105" s="9" t="s">
        <v>83</v>
      </c>
      <c r="B105" s="9" t="s">
        <v>67</v>
      </c>
      <c r="C105" s="9" t="s">
        <v>88</v>
      </c>
      <c r="D105" s="9" t="s">
        <v>174</v>
      </c>
      <c r="E105" s="9">
        <v>8.3094174027852929</v>
      </c>
    </row>
    <row r="106" spans="1:5" ht="24.75">
      <c r="A106" s="9" t="s">
        <v>83</v>
      </c>
      <c r="B106" s="9" t="s">
        <v>67</v>
      </c>
      <c r="C106" s="9" t="s">
        <v>88</v>
      </c>
      <c r="D106" s="9" t="s">
        <v>175</v>
      </c>
      <c r="E106" s="9">
        <v>4.3935186310133059</v>
      </c>
    </row>
    <row r="107" spans="1:5" ht="24.75">
      <c r="A107" s="9" t="s">
        <v>83</v>
      </c>
      <c r="B107" s="9" t="s">
        <v>67</v>
      </c>
      <c r="C107" s="9" t="s">
        <v>88</v>
      </c>
      <c r="D107" s="9" t="s">
        <v>176</v>
      </c>
      <c r="E107" s="9">
        <v>5.7562942509183745</v>
      </c>
    </row>
    <row r="108" spans="1:5" ht="24.75">
      <c r="A108" s="9" t="s">
        <v>83</v>
      </c>
      <c r="B108" s="9" t="s">
        <v>67</v>
      </c>
      <c r="C108" s="9" t="s">
        <v>88</v>
      </c>
      <c r="D108" s="9" t="s">
        <v>177</v>
      </c>
      <c r="E108" s="9">
        <v>34.278722242498844</v>
      </c>
    </row>
    <row r="109" spans="1:5" ht="24.75">
      <c r="A109" s="9" t="s">
        <v>83</v>
      </c>
      <c r="B109" s="9" t="s">
        <v>67</v>
      </c>
      <c r="C109" s="9" t="s">
        <v>88</v>
      </c>
      <c r="D109" s="9" t="s">
        <v>178</v>
      </c>
      <c r="E109" s="9">
        <v>34.281072352477025</v>
      </c>
    </row>
    <row r="110" spans="1:5" ht="24.75">
      <c r="A110" s="9" t="s">
        <v>83</v>
      </c>
      <c r="B110" s="9" t="s">
        <v>67</v>
      </c>
      <c r="C110" s="9" t="s">
        <v>88</v>
      </c>
      <c r="D110" s="9" t="s">
        <v>179</v>
      </c>
      <c r="E110" s="9">
        <v>5.830993216893483</v>
      </c>
    </row>
    <row r="111" spans="1:5" ht="24.75">
      <c r="A111" s="9" t="s">
        <v>83</v>
      </c>
      <c r="B111" s="9" t="s">
        <v>67</v>
      </c>
      <c r="C111" s="9" t="s">
        <v>88</v>
      </c>
      <c r="D111" s="9" t="s">
        <v>180</v>
      </c>
      <c r="E111" s="9">
        <v>11.994723405962906</v>
      </c>
    </row>
    <row r="112" spans="1:5" ht="24.75">
      <c r="A112" s="9" t="s">
        <v>83</v>
      </c>
      <c r="B112" s="9" t="s">
        <v>67</v>
      </c>
      <c r="C112" s="9" t="s">
        <v>88</v>
      </c>
      <c r="D112" s="9" t="s">
        <v>181</v>
      </c>
      <c r="E112" s="9">
        <v>3.1019367948535725</v>
      </c>
    </row>
    <row r="113" spans="1:5" ht="24.75">
      <c r="A113" s="9" t="s">
        <v>83</v>
      </c>
      <c r="B113" s="9" t="s">
        <v>67</v>
      </c>
      <c r="C113" s="9" t="s">
        <v>88</v>
      </c>
      <c r="D113" s="9" t="s">
        <v>182</v>
      </c>
      <c r="E113" s="9">
        <v>4.3976934907952563</v>
      </c>
    </row>
    <row r="114" spans="1:5" ht="24.75">
      <c r="A114" s="9" t="s">
        <v>83</v>
      </c>
      <c r="B114" s="9" t="s">
        <v>67</v>
      </c>
      <c r="C114" s="9" t="s">
        <v>88</v>
      </c>
      <c r="D114" s="9" t="s">
        <v>183</v>
      </c>
      <c r="E114" s="9">
        <v>8.3070674328760639</v>
      </c>
    </row>
    <row r="115" spans="1:5" ht="24.75">
      <c r="A115" s="9" t="s">
        <v>83</v>
      </c>
      <c r="B115" s="9" t="s">
        <v>67</v>
      </c>
      <c r="C115" s="9" t="s">
        <v>88</v>
      </c>
      <c r="D115" s="9" t="s">
        <v>184</v>
      </c>
      <c r="E115" s="9">
        <v>8.081220035835802</v>
      </c>
    </row>
    <row r="116" spans="1:5" ht="24.75">
      <c r="A116" s="9" t="s">
        <v>83</v>
      </c>
      <c r="B116" s="9" t="s">
        <v>67</v>
      </c>
      <c r="C116" s="9" t="s">
        <v>88</v>
      </c>
      <c r="D116" s="9" t="s">
        <v>185</v>
      </c>
      <c r="E116" s="9">
        <v>6.2785101380772765</v>
      </c>
    </row>
    <row r="117" spans="1:5" ht="24.75">
      <c r="A117" s="9" t="s">
        <v>83</v>
      </c>
      <c r="B117" s="9" t="s">
        <v>67</v>
      </c>
      <c r="C117" s="9" t="s">
        <v>88</v>
      </c>
      <c r="D117" s="9" t="s">
        <v>186</v>
      </c>
      <c r="E117" s="9">
        <v>8.0785099034711152</v>
      </c>
    </row>
    <row r="118" spans="1:5" ht="24.75">
      <c r="A118" s="9" t="s">
        <v>83</v>
      </c>
      <c r="B118" s="9" t="s">
        <v>67</v>
      </c>
      <c r="C118" s="9" t="s">
        <v>88</v>
      </c>
      <c r="D118" s="9" t="s">
        <v>187</v>
      </c>
      <c r="E118" s="9">
        <v>5.8392000519045695</v>
      </c>
    </row>
    <row r="119" spans="1:5" ht="24.75">
      <c r="A119" s="9" t="s">
        <v>83</v>
      </c>
      <c r="B119" s="9" t="s">
        <v>67</v>
      </c>
      <c r="C119" s="9" t="s">
        <v>88</v>
      </c>
      <c r="D119" s="9" t="s">
        <v>188</v>
      </c>
      <c r="E119" s="9">
        <v>8.9130002099111962</v>
      </c>
    </row>
    <row r="120" spans="1:5" ht="24.75">
      <c r="A120" s="9" t="s">
        <v>83</v>
      </c>
      <c r="B120" s="9" t="s">
        <v>67</v>
      </c>
      <c r="C120" s="9" t="s">
        <v>88</v>
      </c>
      <c r="D120" s="9" t="s">
        <v>189</v>
      </c>
      <c r="E120" s="9">
        <v>3.8715003141280264</v>
      </c>
    </row>
    <row r="121" spans="1:5" ht="24.75">
      <c r="A121" s="9" t="s">
        <v>83</v>
      </c>
      <c r="B121" s="9" t="s">
        <v>67</v>
      </c>
      <c r="C121" s="9" t="s">
        <v>88</v>
      </c>
      <c r="D121" s="9" t="s">
        <v>190</v>
      </c>
      <c r="E121" s="9">
        <v>10.531500206396766</v>
      </c>
    </row>
    <row r="122" spans="1:5" ht="24.75">
      <c r="A122" s="9" t="s">
        <v>83</v>
      </c>
      <c r="B122" s="9" t="s">
        <v>67</v>
      </c>
      <c r="C122" s="9" t="s">
        <v>88</v>
      </c>
      <c r="D122" s="9" t="s">
        <v>191</v>
      </c>
      <c r="E122" s="9">
        <v>3.8700002408634395</v>
      </c>
    </row>
    <row r="123" spans="1:5" ht="24.75">
      <c r="A123" s="9" t="s">
        <v>83</v>
      </c>
      <c r="B123" s="9" t="s">
        <v>67</v>
      </c>
      <c r="C123" s="9" t="s">
        <v>88</v>
      </c>
      <c r="D123" s="9" t="s">
        <v>192</v>
      </c>
      <c r="E123" s="9">
        <v>8.081220035835802</v>
      </c>
    </row>
    <row r="124" spans="1:5" ht="24.75">
      <c r="A124" s="9" t="s">
        <v>83</v>
      </c>
      <c r="B124" s="9" t="s">
        <v>67</v>
      </c>
      <c r="C124" s="9" t="s">
        <v>88</v>
      </c>
      <c r="D124" s="9" t="s">
        <v>193</v>
      </c>
      <c r="E124" s="9">
        <v>6.2785101251549911</v>
      </c>
    </row>
    <row r="125" spans="1:5" ht="24.75">
      <c r="A125" s="9" t="s">
        <v>83</v>
      </c>
      <c r="B125" s="9" t="s">
        <v>67</v>
      </c>
      <c r="C125" s="9" t="s">
        <v>88</v>
      </c>
      <c r="D125" s="9" t="s">
        <v>194</v>
      </c>
      <c r="E125" s="9">
        <v>8.0785099034711152</v>
      </c>
    </row>
    <row r="126" spans="1:5" ht="24.75">
      <c r="A126" s="9" t="s">
        <v>83</v>
      </c>
      <c r="B126" s="9" t="s">
        <v>67</v>
      </c>
      <c r="C126" s="9" t="s">
        <v>88</v>
      </c>
      <c r="D126" s="9" t="s">
        <v>195</v>
      </c>
      <c r="E126" s="9">
        <v>5.8392000389822858</v>
      </c>
    </row>
    <row r="127" spans="1:5" ht="24.75">
      <c r="A127" s="9" t="s">
        <v>83</v>
      </c>
      <c r="B127" s="9" t="s">
        <v>67</v>
      </c>
      <c r="C127" s="9" t="s">
        <v>88</v>
      </c>
      <c r="D127" s="9" t="s">
        <v>196</v>
      </c>
      <c r="E127" s="9">
        <v>35.326308633455987</v>
      </c>
    </row>
    <row r="128" spans="1:5" ht="24.75">
      <c r="A128" s="9" t="s">
        <v>83</v>
      </c>
      <c r="B128" s="9" t="s">
        <v>67</v>
      </c>
      <c r="C128" s="9" t="s">
        <v>88</v>
      </c>
      <c r="D128" s="9" t="s">
        <v>197</v>
      </c>
      <c r="E128" s="9">
        <v>13.949683457193686</v>
      </c>
    </row>
    <row r="129" spans="1:5" ht="24.75">
      <c r="A129" s="9" t="s">
        <v>83</v>
      </c>
      <c r="B129" s="9" t="s">
        <v>67</v>
      </c>
      <c r="C129" s="9" t="s">
        <v>88</v>
      </c>
      <c r="D129" s="9" t="s">
        <v>198</v>
      </c>
      <c r="E129" s="9">
        <v>1.2899997602287028</v>
      </c>
    </row>
    <row r="130" spans="1:5" ht="24.75">
      <c r="A130" s="9" t="s">
        <v>83</v>
      </c>
      <c r="B130" s="9" t="s">
        <v>67</v>
      </c>
      <c r="C130" s="9" t="s">
        <v>88</v>
      </c>
      <c r="D130" s="9" t="s">
        <v>199</v>
      </c>
      <c r="E130" s="9">
        <v>1.802999889234348</v>
      </c>
    </row>
    <row r="131" spans="1:5" ht="24.75">
      <c r="A131" s="9" t="s">
        <v>83</v>
      </c>
      <c r="B131" s="9" t="s">
        <v>67</v>
      </c>
      <c r="C131" s="9" t="s">
        <v>88</v>
      </c>
      <c r="D131" s="9" t="s">
        <v>200</v>
      </c>
      <c r="E131" s="9">
        <v>2.415000255274276</v>
      </c>
    </row>
    <row r="132" spans="1:5" ht="24.75">
      <c r="A132" s="9" t="s">
        <v>83</v>
      </c>
      <c r="B132" s="9" t="s">
        <v>67</v>
      </c>
      <c r="C132" s="9" t="s">
        <v>88</v>
      </c>
      <c r="D132" s="9" t="s">
        <v>201</v>
      </c>
      <c r="E132" s="9">
        <v>3.9750007075880034</v>
      </c>
    </row>
    <row r="133" spans="1:5" ht="24.75">
      <c r="A133" s="9" t="s">
        <v>83</v>
      </c>
      <c r="B133" s="9" t="s">
        <v>67</v>
      </c>
      <c r="C133" s="9" t="s">
        <v>88</v>
      </c>
      <c r="D133" s="9" t="s">
        <v>202</v>
      </c>
      <c r="E133" s="9">
        <v>1.802717760733342</v>
      </c>
    </row>
    <row r="134" spans="1:5" ht="24.75">
      <c r="A134" s="9" t="s">
        <v>83</v>
      </c>
      <c r="B134" s="9" t="s">
        <v>67</v>
      </c>
      <c r="C134" s="9" t="s">
        <v>88</v>
      </c>
      <c r="D134" s="9" t="s">
        <v>203</v>
      </c>
      <c r="E134" s="9">
        <v>9.0498508682068532</v>
      </c>
    </row>
    <row r="135" spans="1:5" ht="24.75">
      <c r="A135" s="9" t="s">
        <v>83</v>
      </c>
      <c r="B135" s="9" t="s">
        <v>67</v>
      </c>
      <c r="C135" s="9" t="s">
        <v>88</v>
      </c>
      <c r="D135" s="9" t="s">
        <v>204</v>
      </c>
      <c r="E135" s="9">
        <v>6.1062180241181743</v>
      </c>
    </row>
    <row r="136" spans="1:5" ht="24.75">
      <c r="A136" s="9" t="s">
        <v>83</v>
      </c>
      <c r="B136" s="9" t="s">
        <v>67</v>
      </c>
      <c r="C136" s="9" t="s">
        <v>88</v>
      </c>
      <c r="D136" s="9" t="s">
        <v>205</v>
      </c>
      <c r="E136" s="9">
        <v>1.8029997418449915</v>
      </c>
    </row>
    <row r="137" spans="1:5" ht="24.75">
      <c r="A137" s="9" t="s">
        <v>83</v>
      </c>
      <c r="B137" s="9" t="s">
        <v>67</v>
      </c>
      <c r="C137" s="9" t="s">
        <v>88</v>
      </c>
      <c r="D137" s="9" t="s">
        <v>206</v>
      </c>
      <c r="E137" s="9">
        <v>6.1077181045353273</v>
      </c>
    </row>
    <row r="138" spans="1:5" ht="24.75">
      <c r="A138" s="9" t="s">
        <v>83</v>
      </c>
      <c r="B138" s="9" t="s">
        <v>67</v>
      </c>
      <c r="C138" s="9" t="s">
        <v>88</v>
      </c>
      <c r="D138" s="9" t="s">
        <v>207</v>
      </c>
      <c r="E138" s="9">
        <v>5.7765004919515865</v>
      </c>
    </row>
    <row r="139" spans="1:5" ht="24.75">
      <c r="A139" s="9" t="s">
        <v>83</v>
      </c>
      <c r="B139" s="9" t="s">
        <v>67</v>
      </c>
      <c r="C139" s="9" t="s">
        <v>88</v>
      </c>
      <c r="D139" s="9" t="s">
        <v>208</v>
      </c>
      <c r="E139" s="9">
        <v>1.8027177607333227</v>
      </c>
    </row>
    <row r="140" spans="1:5" ht="24.75">
      <c r="A140" s="9" t="s">
        <v>83</v>
      </c>
      <c r="B140" s="9" t="s">
        <v>67</v>
      </c>
      <c r="C140" s="9" t="s">
        <v>88</v>
      </c>
      <c r="D140" s="9" t="s">
        <v>209</v>
      </c>
      <c r="E140" s="9">
        <v>3.975000853988012</v>
      </c>
    </row>
    <row r="141" spans="1:5" ht="24.75">
      <c r="A141" s="9" t="s">
        <v>83</v>
      </c>
      <c r="B141" s="9" t="s">
        <v>67</v>
      </c>
      <c r="C141" s="9" t="s">
        <v>88</v>
      </c>
      <c r="D141" s="9" t="s">
        <v>210</v>
      </c>
      <c r="E141" s="9">
        <v>2.4135001891622556</v>
      </c>
    </row>
    <row r="142" spans="1:5" ht="24.75">
      <c r="A142" s="9" t="s">
        <v>83</v>
      </c>
      <c r="B142" s="9" t="s">
        <v>67</v>
      </c>
      <c r="C142" s="9" t="s">
        <v>88</v>
      </c>
      <c r="D142" s="9" t="s">
        <v>211</v>
      </c>
      <c r="E142" s="9">
        <v>1.8029998260219937</v>
      </c>
    </row>
    <row r="143" spans="1:5" ht="24.75">
      <c r="A143" s="9" t="s">
        <v>83</v>
      </c>
      <c r="B143" s="9" t="s">
        <v>67</v>
      </c>
      <c r="C143" s="9" t="s">
        <v>88</v>
      </c>
      <c r="D143" s="9" t="s">
        <v>212</v>
      </c>
      <c r="E143" s="9">
        <v>2.4150001730198669</v>
      </c>
    </row>
    <row r="144" spans="1:5" ht="24.75">
      <c r="A144" s="9" t="s">
        <v>83</v>
      </c>
      <c r="B144" s="9" t="s">
        <v>67</v>
      </c>
      <c r="C144" s="9" t="s">
        <v>88</v>
      </c>
      <c r="D144" s="9" t="s">
        <v>213</v>
      </c>
      <c r="E144" s="9">
        <v>3.9750007075880034</v>
      </c>
    </row>
    <row r="145" spans="1:5" ht="24.75">
      <c r="A145" s="9" t="s">
        <v>83</v>
      </c>
      <c r="B145" s="9" t="s">
        <v>67</v>
      </c>
      <c r="C145" s="9" t="s">
        <v>88</v>
      </c>
      <c r="D145" s="9" t="s">
        <v>214</v>
      </c>
      <c r="E145" s="9">
        <v>1.8027176570212748</v>
      </c>
    </row>
    <row r="146" spans="1:5" ht="24.75">
      <c r="A146" s="9" t="s">
        <v>83</v>
      </c>
      <c r="B146" s="9" t="s">
        <v>67</v>
      </c>
      <c r="C146" s="9" t="s">
        <v>88</v>
      </c>
      <c r="D146" s="9" t="s">
        <v>215</v>
      </c>
      <c r="E146" s="9">
        <v>5.7765004909622322</v>
      </c>
    </row>
    <row r="147" spans="1:5" ht="24.75">
      <c r="A147" s="9" t="s">
        <v>83</v>
      </c>
      <c r="B147" s="9" t="s">
        <v>67</v>
      </c>
      <c r="C147" s="9" t="s">
        <v>88</v>
      </c>
      <c r="D147" s="9" t="s">
        <v>216</v>
      </c>
      <c r="E147" s="9">
        <v>6.1062178381516787</v>
      </c>
    </row>
    <row r="148" spans="1:5" ht="24.75">
      <c r="A148" s="9" t="s">
        <v>83</v>
      </c>
      <c r="B148" s="9" t="s">
        <v>67</v>
      </c>
      <c r="C148" s="9" t="s">
        <v>88</v>
      </c>
      <c r="D148" s="9" t="s">
        <v>217</v>
      </c>
      <c r="E148" s="9">
        <v>6.8729964271559831</v>
      </c>
    </row>
    <row r="149" spans="1:5" ht="24.75">
      <c r="A149" s="9" t="s">
        <v>83</v>
      </c>
      <c r="B149" s="9" t="s">
        <v>67</v>
      </c>
      <c r="C149" s="9" t="s">
        <v>88</v>
      </c>
      <c r="D149" s="9" t="s">
        <v>218</v>
      </c>
      <c r="E149" s="9">
        <v>4.4699997850656885</v>
      </c>
    </row>
    <row r="150" spans="1:5" ht="24.75">
      <c r="A150" s="9" t="s">
        <v>83</v>
      </c>
      <c r="B150" s="9" t="s">
        <v>67</v>
      </c>
      <c r="C150" s="9" t="s">
        <v>88</v>
      </c>
      <c r="D150" s="9" t="s">
        <v>219</v>
      </c>
      <c r="E150" s="9">
        <v>8.3714967901129729</v>
      </c>
    </row>
    <row r="151" spans="1:5" ht="24.75">
      <c r="A151" s="9" t="s">
        <v>83</v>
      </c>
      <c r="B151" s="9" t="s">
        <v>67</v>
      </c>
      <c r="C151" s="9" t="s">
        <v>88</v>
      </c>
      <c r="D151" s="9" t="s">
        <v>220</v>
      </c>
      <c r="E151" s="9">
        <v>3.6612177807661821</v>
      </c>
    </row>
    <row r="152" spans="1:5" ht="24.75">
      <c r="A152" s="9" t="s">
        <v>83</v>
      </c>
      <c r="B152" s="9" t="s">
        <v>67</v>
      </c>
      <c r="C152" s="9" t="s">
        <v>88</v>
      </c>
      <c r="D152" s="9" t="s">
        <v>221</v>
      </c>
      <c r="E152" s="9">
        <v>8.9130003887251341</v>
      </c>
    </row>
    <row r="153" spans="1:5" ht="24.75">
      <c r="A153" s="9" t="s">
        <v>83</v>
      </c>
      <c r="B153" s="9" t="s">
        <v>67</v>
      </c>
      <c r="C153" s="9" t="s">
        <v>88</v>
      </c>
      <c r="D153" s="9" t="s">
        <v>222</v>
      </c>
      <c r="E153" s="9">
        <v>3.871499062430432</v>
      </c>
    </row>
    <row r="154" spans="1:5" ht="24.75">
      <c r="A154" s="9" t="s">
        <v>83</v>
      </c>
      <c r="B154" s="9" t="s">
        <v>67</v>
      </c>
      <c r="C154" s="9" t="s">
        <v>88</v>
      </c>
      <c r="D154" s="9" t="s">
        <v>223</v>
      </c>
      <c r="E154" s="9">
        <v>10.5315003852107</v>
      </c>
    </row>
    <row r="155" spans="1:5" ht="24.75">
      <c r="A155" s="9" t="s">
        <v>83</v>
      </c>
      <c r="B155" s="9" t="s">
        <v>67</v>
      </c>
      <c r="C155" s="9" t="s">
        <v>88</v>
      </c>
      <c r="D155" s="9" t="s">
        <v>224</v>
      </c>
      <c r="E155" s="9">
        <v>3.8699989891658459</v>
      </c>
    </row>
    <row r="156" spans="1:5" ht="24.75">
      <c r="A156" s="9" t="s">
        <v>83</v>
      </c>
      <c r="B156" s="9" t="s">
        <v>67</v>
      </c>
      <c r="C156" s="9" t="s">
        <v>88</v>
      </c>
      <c r="D156" s="9" t="s">
        <v>225</v>
      </c>
      <c r="E156" s="9">
        <v>1.8479996207119644</v>
      </c>
    </row>
    <row r="157" spans="1:5" ht="24.75">
      <c r="A157" s="9" t="s">
        <v>83</v>
      </c>
      <c r="B157" s="9" t="s">
        <v>67</v>
      </c>
      <c r="C157" s="9" t="s">
        <v>88</v>
      </c>
      <c r="D157" s="9" t="s">
        <v>226</v>
      </c>
      <c r="E157" s="9">
        <v>2.4150001730198642</v>
      </c>
    </row>
    <row r="158" spans="1:5" ht="24.75">
      <c r="A158" s="9" t="s">
        <v>83</v>
      </c>
      <c r="B158" s="9" t="s">
        <v>67</v>
      </c>
      <c r="C158" s="9" t="s">
        <v>88</v>
      </c>
      <c r="D158" s="9" t="s">
        <v>227</v>
      </c>
      <c r="E158" s="9">
        <v>3.9750008864019466</v>
      </c>
    </row>
    <row r="159" spans="1:5" ht="24.75">
      <c r="A159" s="9" t="s">
        <v>83</v>
      </c>
      <c r="B159" s="9" t="s">
        <v>67</v>
      </c>
      <c r="C159" s="9" t="s">
        <v>88</v>
      </c>
      <c r="D159" s="9" t="s">
        <v>228</v>
      </c>
      <c r="E159" s="9">
        <v>1.8027178795877654</v>
      </c>
    </row>
    <row r="160" spans="1:5" ht="24.75">
      <c r="A160" s="9" t="s">
        <v>83</v>
      </c>
      <c r="B160" s="9" t="s">
        <v>67</v>
      </c>
      <c r="C160" s="9" t="s">
        <v>88</v>
      </c>
      <c r="D160" s="9" t="s">
        <v>229</v>
      </c>
      <c r="E160" s="9">
        <v>5.8215004338493239</v>
      </c>
    </row>
    <row r="161" spans="1:5" ht="24.75">
      <c r="A161" s="9" t="s">
        <v>83</v>
      </c>
      <c r="B161" s="9" t="s">
        <v>67</v>
      </c>
      <c r="C161" s="9" t="s">
        <v>88</v>
      </c>
      <c r="D161" s="9" t="s">
        <v>230</v>
      </c>
      <c r="E161" s="9">
        <v>6.1062180607181862</v>
      </c>
    </row>
    <row r="162" spans="1:5" ht="24.75">
      <c r="A162" s="9" t="s">
        <v>83</v>
      </c>
      <c r="B162" s="9" t="s">
        <v>67</v>
      </c>
      <c r="C162" s="9" t="s">
        <v>88</v>
      </c>
      <c r="D162" s="9" t="s">
        <v>231</v>
      </c>
      <c r="E162" s="9">
        <v>5.8230005071139113</v>
      </c>
    </row>
    <row r="163" spans="1:5" ht="24.75">
      <c r="A163" s="9" t="s">
        <v>83</v>
      </c>
      <c r="B163" s="9" t="s">
        <v>67</v>
      </c>
      <c r="C163" s="9" t="s">
        <v>88</v>
      </c>
      <c r="D163" s="9" t="s">
        <v>232</v>
      </c>
      <c r="E163" s="9">
        <v>1.8027177535807946</v>
      </c>
    </row>
    <row r="164" spans="1:5" ht="24.75">
      <c r="A164" s="9" t="s">
        <v>83</v>
      </c>
      <c r="B164" s="9" t="s">
        <v>67</v>
      </c>
      <c r="C164" s="9" t="s">
        <v>88</v>
      </c>
      <c r="D164" s="9" t="s">
        <v>233</v>
      </c>
      <c r="E164" s="9">
        <v>3.9750008864019475</v>
      </c>
    </row>
    <row r="165" spans="1:5" ht="24.75">
      <c r="A165" s="9" t="s">
        <v>83</v>
      </c>
      <c r="B165" s="9" t="s">
        <v>67</v>
      </c>
      <c r="C165" s="9" t="s">
        <v>88</v>
      </c>
      <c r="D165" s="9" t="s">
        <v>234</v>
      </c>
      <c r="E165" s="9">
        <v>2.4150002624268225</v>
      </c>
    </row>
    <row r="166" spans="1:5" ht="24.75">
      <c r="A166" s="9" t="s">
        <v>83</v>
      </c>
      <c r="B166" s="9" t="s">
        <v>67</v>
      </c>
      <c r="C166" s="9" t="s">
        <v>88</v>
      </c>
      <c r="D166" s="9" t="s">
        <v>235</v>
      </c>
      <c r="E166" s="9">
        <v>1.8464995474473773</v>
      </c>
    </row>
    <row r="167" spans="1:5" ht="24.75">
      <c r="A167" s="9" t="s">
        <v>83</v>
      </c>
      <c r="B167" s="9" t="s">
        <v>67</v>
      </c>
      <c r="C167" s="9" t="s">
        <v>88</v>
      </c>
      <c r="D167" s="9" t="s">
        <v>236</v>
      </c>
      <c r="E167" s="9">
        <v>6.1062180241181716</v>
      </c>
    </row>
    <row r="168" spans="1:5" ht="24.75">
      <c r="A168" s="9" t="s">
        <v>83</v>
      </c>
      <c r="B168" s="9" t="s">
        <v>67</v>
      </c>
      <c r="C168" s="9" t="s">
        <v>88</v>
      </c>
      <c r="D168" s="9" t="s">
        <v>237</v>
      </c>
      <c r="E168" s="9">
        <v>1.8479996207119644</v>
      </c>
    </row>
    <row r="169" spans="1:5" ht="24.75">
      <c r="A169" s="9" t="s">
        <v>83</v>
      </c>
      <c r="B169" s="9" t="s">
        <v>67</v>
      </c>
      <c r="C169" s="9" t="s">
        <v>88</v>
      </c>
      <c r="D169" s="9" t="s">
        <v>238</v>
      </c>
      <c r="E169" s="9">
        <v>2.4150002624268425</v>
      </c>
    </row>
    <row r="170" spans="1:5" ht="24.75">
      <c r="A170" s="9" t="s">
        <v>83</v>
      </c>
      <c r="B170" s="9" t="s">
        <v>67</v>
      </c>
      <c r="C170" s="9" t="s">
        <v>88</v>
      </c>
      <c r="D170" s="9" t="s">
        <v>239</v>
      </c>
      <c r="E170" s="9">
        <v>3.9750008864019466</v>
      </c>
    </row>
    <row r="171" spans="1:5" ht="24.75">
      <c r="A171" s="9" t="s">
        <v>83</v>
      </c>
      <c r="B171" s="9" t="s">
        <v>67</v>
      </c>
      <c r="C171" s="9" t="s">
        <v>88</v>
      </c>
      <c r="D171" s="9" t="s">
        <v>240</v>
      </c>
      <c r="E171" s="9">
        <v>1.8027177007738155</v>
      </c>
    </row>
    <row r="172" spans="1:5" ht="24.75">
      <c r="A172" s="9" t="s">
        <v>83</v>
      </c>
      <c r="B172" s="9" t="s">
        <v>67</v>
      </c>
      <c r="C172" s="9" t="s">
        <v>88</v>
      </c>
      <c r="D172" s="9" t="s">
        <v>241</v>
      </c>
      <c r="E172" s="9">
        <v>5.8215004338493239</v>
      </c>
    </row>
    <row r="173" spans="1:5" ht="24.75">
      <c r="A173" s="9" t="s">
        <v>83</v>
      </c>
      <c r="B173" s="9" t="s">
        <v>67</v>
      </c>
      <c r="C173" s="9" t="s">
        <v>88</v>
      </c>
      <c r="D173" s="9" t="s">
        <v>242</v>
      </c>
      <c r="E173" s="9">
        <v>6.1062179713112146</v>
      </c>
    </row>
    <row r="174" spans="1:5" ht="24.75">
      <c r="A174" s="9" t="s">
        <v>83</v>
      </c>
      <c r="B174" s="9" t="s">
        <v>67</v>
      </c>
      <c r="C174" s="9" t="s">
        <v>88</v>
      </c>
      <c r="D174" s="9" t="s">
        <v>243</v>
      </c>
      <c r="E174" s="9">
        <v>8.0812201973644147</v>
      </c>
    </row>
    <row r="175" spans="1:5" ht="24.75">
      <c r="A175" s="9" t="s">
        <v>83</v>
      </c>
      <c r="B175" s="9" t="s">
        <v>67</v>
      </c>
      <c r="C175" s="9" t="s">
        <v>88</v>
      </c>
      <c r="D175" s="9" t="s">
        <v>244</v>
      </c>
      <c r="E175" s="9">
        <v>6.8785101509883848</v>
      </c>
    </row>
    <row r="176" spans="1:5" ht="24.75">
      <c r="A176" s="9" t="s">
        <v>83</v>
      </c>
      <c r="B176" s="9" t="s">
        <v>67</v>
      </c>
      <c r="C176" s="9" t="s">
        <v>88</v>
      </c>
      <c r="D176" s="9" t="s">
        <v>245</v>
      </c>
      <c r="E176" s="9">
        <v>8.0785100649997261</v>
      </c>
    </row>
    <row r="177" spans="1:5" ht="24.75">
      <c r="A177" s="9" t="s">
        <v>83</v>
      </c>
      <c r="B177" s="9" t="s">
        <v>67</v>
      </c>
      <c r="C177" s="9" t="s">
        <v>88</v>
      </c>
      <c r="D177" s="9" t="s">
        <v>246</v>
      </c>
      <c r="E177" s="9">
        <v>5.8392000389822787</v>
      </c>
    </row>
    <row r="178" spans="1:5" ht="24.75">
      <c r="A178" s="9" t="s">
        <v>83</v>
      </c>
      <c r="B178" s="9" t="s">
        <v>67</v>
      </c>
      <c r="C178" s="9" t="s">
        <v>88</v>
      </c>
      <c r="D178" s="9" t="s">
        <v>247</v>
      </c>
      <c r="E178" s="9">
        <v>8.08122019736442</v>
      </c>
    </row>
    <row r="179" spans="1:5" ht="24.75">
      <c r="A179" s="9" t="s">
        <v>83</v>
      </c>
      <c r="B179" s="9" t="s">
        <v>67</v>
      </c>
      <c r="C179" s="9" t="s">
        <v>88</v>
      </c>
      <c r="D179" s="9" t="s">
        <v>248</v>
      </c>
      <c r="E179" s="9">
        <v>6.8785098408534688</v>
      </c>
    </row>
    <row r="180" spans="1:5" ht="24.75">
      <c r="A180" s="9" t="s">
        <v>83</v>
      </c>
      <c r="B180" s="9" t="s">
        <v>67</v>
      </c>
      <c r="C180" s="9" t="s">
        <v>88</v>
      </c>
      <c r="D180" s="9" t="s">
        <v>249</v>
      </c>
      <c r="E180" s="9">
        <v>8.0785100649997332</v>
      </c>
    </row>
    <row r="181" spans="1:5" ht="24.75">
      <c r="A181" s="9" t="s">
        <v>83</v>
      </c>
      <c r="B181" s="9" t="s">
        <v>67</v>
      </c>
      <c r="C181" s="9" t="s">
        <v>88</v>
      </c>
      <c r="D181" s="9" t="s">
        <v>250</v>
      </c>
      <c r="E181" s="9">
        <v>0.3902000817894089</v>
      </c>
    </row>
    <row r="182" spans="1:5" ht="24.75">
      <c r="A182" s="9" t="s">
        <v>83</v>
      </c>
      <c r="B182" s="9" t="s">
        <v>67</v>
      </c>
      <c r="C182" s="9" t="s">
        <v>88</v>
      </c>
      <c r="D182" s="9" t="s">
        <v>251</v>
      </c>
      <c r="E182" s="9">
        <v>11.330859682732838</v>
      </c>
    </row>
    <row r="183" spans="1:5" ht="24.75">
      <c r="A183" s="9" t="s">
        <v>83</v>
      </c>
      <c r="B183" s="9" t="s">
        <v>67</v>
      </c>
      <c r="C183" s="9" t="s">
        <v>88</v>
      </c>
      <c r="D183" s="9" t="s">
        <v>252</v>
      </c>
      <c r="E183" s="9">
        <v>12.226110366749364</v>
      </c>
    </row>
    <row r="184" spans="1:5" ht="24.75">
      <c r="A184" s="9" t="s">
        <v>83</v>
      </c>
      <c r="B184" s="9" t="s">
        <v>67</v>
      </c>
      <c r="C184" s="9" t="s">
        <v>88</v>
      </c>
      <c r="D184" s="9" t="s">
        <v>253</v>
      </c>
      <c r="E184" s="9">
        <v>8.7973494706829545</v>
      </c>
    </row>
    <row r="185" spans="1:5" ht="24.75">
      <c r="A185" s="9" t="s">
        <v>83</v>
      </c>
      <c r="B185" s="9" t="s">
        <v>67</v>
      </c>
      <c r="C185" s="9" t="s">
        <v>88</v>
      </c>
      <c r="D185" s="9" t="s">
        <v>254</v>
      </c>
      <c r="E185" s="9">
        <v>14.144550345161015</v>
      </c>
    </row>
    <row r="186" spans="1:5" ht="24.75">
      <c r="A186" s="9" t="s">
        <v>83</v>
      </c>
      <c r="B186" s="9" t="s">
        <v>67</v>
      </c>
      <c r="C186" s="9" t="s">
        <v>88</v>
      </c>
      <c r="D186" s="9" t="s">
        <v>255</v>
      </c>
      <c r="E186" s="9">
        <v>8.0812203459707312</v>
      </c>
    </row>
    <row r="187" spans="1:5" ht="24.75">
      <c r="A187" s="9" t="s">
        <v>83</v>
      </c>
      <c r="B187" s="9" t="s">
        <v>67</v>
      </c>
      <c r="C187" s="9" t="s">
        <v>88</v>
      </c>
      <c r="D187" s="9" t="s">
        <v>256</v>
      </c>
      <c r="E187" s="9">
        <v>6.2785104482121898</v>
      </c>
    </row>
    <row r="188" spans="1:5" ht="24.75">
      <c r="A188" s="9" t="s">
        <v>83</v>
      </c>
      <c r="B188" s="9" t="s">
        <v>67</v>
      </c>
      <c r="C188" s="9" t="s">
        <v>88</v>
      </c>
      <c r="D188" s="9" t="s">
        <v>257</v>
      </c>
      <c r="E188" s="9">
        <v>8.0785102136060427</v>
      </c>
    </row>
    <row r="189" spans="1:5" ht="24.75">
      <c r="A189" s="9" t="s">
        <v>83</v>
      </c>
      <c r="B189" s="9" t="s">
        <v>67</v>
      </c>
      <c r="C189" s="9" t="s">
        <v>88</v>
      </c>
      <c r="D189" s="9" t="s">
        <v>258</v>
      </c>
      <c r="E189" s="9">
        <v>5.839200482774654</v>
      </c>
    </row>
    <row r="190" spans="1:5" ht="24.75">
      <c r="A190" s="9" t="s">
        <v>83</v>
      </c>
      <c r="B190" s="9" t="s">
        <v>67</v>
      </c>
      <c r="C190" s="9" t="s">
        <v>88</v>
      </c>
      <c r="D190" s="9" t="s">
        <v>259</v>
      </c>
      <c r="E190" s="9">
        <v>8.0812203459707312</v>
      </c>
    </row>
    <row r="191" spans="1:5" ht="24.75">
      <c r="A191" s="9" t="s">
        <v>83</v>
      </c>
      <c r="B191" s="9" t="s">
        <v>67</v>
      </c>
      <c r="C191" s="9" t="s">
        <v>88</v>
      </c>
      <c r="D191" s="9" t="s">
        <v>260</v>
      </c>
      <c r="E191" s="9">
        <v>6.2758002572863774</v>
      </c>
    </row>
    <row r="192" spans="1:5" ht="24.75">
      <c r="A192" s="9" t="s">
        <v>83</v>
      </c>
      <c r="B192" s="9" t="s">
        <v>67</v>
      </c>
      <c r="C192" s="9" t="s">
        <v>88</v>
      </c>
      <c r="D192" s="9" t="s">
        <v>261</v>
      </c>
      <c r="E192" s="9">
        <v>8.0785102136060427</v>
      </c>
    </row>
    <row r="193" spans="1:5" ht="24.75">
      <c r="A193" s="9" t="s">
        <v>83</v>
      </c>
      <c r="B193" s="9" t="s">
        <v>67</v>
      </c>
      <c r="C193" s="9" t="s">
        <v>88</v>
      </c>
      <c r="D193" s="9" t="s">
        <v>262</v>
      </c>
      <c r="E193" s="9">
        <v>5.8364899246126614</v>
      </c>
    </row>
    <row r="194" spans="1:5" ht="24.75">
      <c r="A194" s="9" t="s">
        <v>83</v>
      </c>
      <c r="B194" s="9" t="s">
        <v>67</v>
      </c>
      <c r="C194" s="9" t="s">
        <v>88</v>
      </c>
      <c r="D194" s="9" t="s">
        <v>263</v>
      </c>
      <c r="E194" s="9">
        <v>8.0812195512500296</v>
      </c>
    </row>
    <row r="195" spans="1:5" ht="24.75">
      <c r="A195" s="9" t="s">
        <v>83</v>
      </c>
      <c r="B195" s="9" t="s">
        <v>67</v>
      </c>
      <c r="C195" s="9" t="s">
        <v>88</v>
      </c>
      <c r="D195" s="9" t="s">
        <v>264</v>
      </c>
      <c r="E195" s="9">
        <v>6.2785101251550017</v>
      </c>
    </row>
    <row r="196" spans="1:5" ht="24.75">
      <c r="A196" s="9" t="s">
        <v>83</v>
      </c>
      <c r="B196" s="9" t="s">
        <v>67</v>
      </c>
      <c r="C196" s="9" t="s">
        <v>88</v>
      </c>
      <c r="D196" s="9" t="s">
        <v>265</v>
      </c>
      <c r="E196" s="9">
        <v>8.0785094188853446</v>
      </c>
    </row>
    <row r="197" spans="1:5" ht="24.75">
      <c r="A197" s="9" t="s">
        <v>83</v>
      </c>
      <c r="B197" s="9" t="s">
        <v>67</v>
      </c>
      <c r="C197" s="9" t="s">
        <v>88</v>
      </c>
      <c r="D197" s="9" t="s">
        <v>266</v>
      </c>
      <c r="E197" s="9">
        <v>5.8400000390167364</v>
      </c>
    </row>
    <row r="198" spans="1:5" ht="24.75">
      <c r="A198" s="9" t="s">
        <v>83</v>
      </c>
      <c r="B198" s="9" t="s">
        <v>67</v>
      </c>
      <c r="C198" s="9" t="s">
        <v>88</v>
      </c>
      <c r="D198" s="9" t="s">
        <v>267</v>
      </c>
      <c r="E198" s="9">
        <v>8.0812195512500278</v>
      </c>
    </row>
    <row r="199" spans="1:5" ht="24.75">
      <c r="A199" s="9" t="s">
        <v>83</v>
      </c>
      <c r="B199" s="9" t="s">
        <v>67</v>
      </c>
      <c r="C199" s="9" t="s">
        <v>88</v>
      </c>
      <c r="D199" s="9" t="s">
        <v>268</v>
      </c>
      <c r="E199" s="9">
        <v>6.2785101380772659</v>
      </c>
    </row>
    <row r="200" spans="1:5" ht="24.75">
      <c r="A200" s="9" t="s">
        <v>83</v>
      </c>
      <c r="B200" s="9" t="s">
        <v>67</v>
      </c>
      <c r="C200" s="9" t="s">
        <v>88</v>
      </c>
      <c r="D200" s="9" t="s">
        <v>269</v>
      </c>
      <c r="E200" s="9">
        <v>8.0785094188853428</v>
      </c>
    </row>
    <row r="201" spans="1:5" ht="24.75">
      <c r="A201" s="9" t="s">
        <v>83</v>
      </c>
      <c r="B201" s="9" t="s">
        <v>67</v>
      </c>
      <c r="C201" s="9" t="s">
        <v>88</v>
      </c>
      <c r="D201" s="9" t="s">
        <v>270</v>
      </c>
      <c r="E201" s="9">
        <v>5.8391999261387442</v>
      </c>
    </row>
    <row r="202" spans="1:5" ht="24.75">
      <c r="A202" s="9" t="s">
        <v>83</v>
      </c>
      <c r="B202" s="9" t="s">
        <v>67</v>
      </c>
      <c r="C202" s="9" t="s">
        <v>88</v>
      </c>
      <c r="D202" s="9" t="s">
        <v>271</v>
      </c>
      <c r="E202" s="9">
        <v>5.7780006284285284</v>
      </c>
    </row>
    <row r="203" spans="1:5" ht="24.75">
      <c r="A203" s="9" t="s">
        <v>83</v>
      </c>
      <c r="B203" s="9" t="s">
        <v>67</v>
      </c>
      <c r="C203" s="9" t="s">
        <v>88</v>
      </c>
      <c r="D203" s="9" t="s">
        <v>272</v>
      </c>
      <c r="E203" s="9">
        <v>1.8027178429877633</v>
      </c>
    </row>
    <row r="204" spans="1:5" ht="24.75">
      <c r="A204" s="9" t="s">
        <v>83</v>
      </c>
      <c r="B204" s="9" t="s">
        <v>67</v>
      </c>
      <c r="C204" s="9" t="s">
        <v>88</v>
      </c>
      <c r="D204" s="9" t="s">
        <v>273</v>
      </c>
      <c r="E204" s="9">
        <v>3.9750007075880034</v>
      </c>
    </row>
    <row r="205" spans="1:5" ht="24.75">
      <c r="A205" s="9" t="s">
        <v>83</v>
      </c>
      <c r="B205" s="9" t="s">
        <v>67</v>
      </c>
      <c r="C205" s="9" t="s">
        <v>88</v>
      </c>
      <c r="D205" s="9" t="s">
        <v>274</v>
      </c>
      <c r="E205" s="9">
        <v>2.4150001730198638</v>
      </c>
    </row>
    <row r="206" spans="1:5" ht="24.75">
      <c r="A206" s="9" t="s">
        <v>83</v>
      </c>
      <c r="B206" s="9" t="s">
        <v>67</v>
      </c>
      <c r="C206" s="9" t="s">
        <v>88</v>
      </c>
      <c r="D206" s="9" t="s">
        <v>275</v>
      </c>
      <c r="E206" s="9">
        <v>1.8014998781927662</v>
      </c>
    </row>
    <row r="207" spans="1:5" ht="24.75">
      <c r="A207" s="9" t="s">
        <v>83</v>
      </c>
      <c r="B207" s="9" t="s">
        <v>67</v>
      </c>
      <c r="C207" s="9" t="s">
        <v>88</v>
      </c>
      <c r="D207" s="9" t="s">
        <v>276</v>
      </c>
      <c r="E207" s="9">
        <v>6.1062180241181823</v>
      </c>
    </row>
    <row r="208" spans="1:5" ht="24.75">
      <c r="A208" s="9" t="s">
        <v>83</v>
      </c>
      <c r="B208" s="9" t="s">
        <v>67</v>
      </c>
      <c r="C208" s="9" t="s">
        <v>88</v>
      </c>
      <c r="D208" s="9" t="s">
        <v>277</v>
      </c>
      <c r="E208" s="9">
        <v>2.4165003356914281</v>
      </c>
    </row>
    <row r="209" spans="1:5" ht="24.75">
      <c r="A209" s="9" t="s">
        <v>83</v>
      </c>
      <c r="B209" s="9" t="s">
        <v>67</v>
      </c>
      <c r="C209" s="9" t="s">
        <v>88</v>
      </c>
      <c r="D209" s="9" t="s">
        <v>278</v>
      </c>
      <c r="E209" s="9">
        <v>3.9750007075880034</v>
      </c>
    </row>
    <row r="210" spans="1:5" ht="24.75">
      <c r="A210" s="9" t="s">
        <v>83</v>
      </c>
      <c r="B210" s="9" t="s">
        <v>67</v>
      </c>
      <c r="C210" s="9" t="s">
        <v>88</v>
      </c>
      <c r="D210" s="9" t="s">
        <v>279</v>
      </c>
      <c r="E210" s="9">
        <v>1.8027174985738135</v>
      </c>
    </row>
    <row r="211" spans="1:5" ht="24.75">
      <c r="A211" s="9" t="s">
        <v>83</v>
      </c>
      <c r="B211" s="9" t="s">
        <v>67</v>
      </c>
      <c r="C211" s="9" t="s">
        <v>88</v>
      </c>
      <c r="D211" s="9" t="s">
        <v>280</v>
      </c>
      <c r="E211" s="9">
        <v>5.7765006173869402</v>
      </c>
    </row>
    <row r="212" spans="1:5" ht="24.75">
      <c r="A212" s="9" t="s">
        <v>83</v>
      </c>
      <c r="B212" s="9" t="s">
        <v>67</v>
      </c>
      <c r="C212" s="9" t="s">
        <v>88</v>
      </c>
      <c r="D212" s="9" t="s">
        <v>281</v>
      </c>
      <c r="E212" s="9">
        <v>6.1077178423757985</v>
      </c>
    </row>
    <row r="213" spans="1:5" ht="24.75">
      <c r="A213" s="9" t="s">
        <v>83</v>
      </c>
      <c r="B213" s="9" t="s">
        <v>67</v>
      </c>
      <c r="C213" s="9" t="s">
        <v>88</v>
      </c>
      <c r="D213" s="9" t="s">
        <v>282</v>
      </c>
      <c r="E213" s="9">
        <v>1.799999805917528</v>
      </c>
    </row>
    <row r="214" spans="1:5" ht="24.75">
      <c r="A214" s="9" t="s">
        <v>83</v>
      </c>
      <c r="B214" s="9" t="s">
        <v>67</v>
      </c>
      <c r="C214" s="9" t="s">
        <v>88</v>
      </c>
      <c r="D214" s="9" t="s">
        <v>283</v>
      </c>
      <c r="E214" s="9">
        <v>7.4820007254552916</v>
      </c>
    </row>
    <row r="215" spans="1:5" ht="24.75">
      <c r="A215" s="9" t="s">
        <v>83</v>
      </c>
      <c r="B215" s="9" t="s">
        <v>67</v>
      </c>
      <c r="C215" s="9" t="s">
        <v>88</v>
      </c>
      <c r="D215" s="9" t="s">
        <v>284</v>
      </c>
      <c r="E215" s="9">
        <v>1.1415002441689475</v>
      </c>
    </row>
    <row r="216" spans="1:5" ht="24.75">
      <c r="A216" s="9" t="s">
        <v>83</v>
      </c>
      <c r="B216" s="9" t="s">
        <v>67</v>
      </c>
      <c r="C216" s="9" t="s">
        <v>88</v>
      </c>
      <c r="D216" s="9" t="s">
        <v>285</v>
      </c>
      <c r="E216" s="9">
        <v>7.4820003149938614</v>
      </c>
    </row>
    <row r="217" spans="1:5" ht="24.75">
      <c r="A217" s="9" t="s">
        <v>83</v>
      </c>
      <c r="B217" s="9" t="s">
        <v>67</v>
      </c>
      <c r="C217" s="9" t="s">
        <v>88</v>
      </c>
      <c r="D217" s="9" t="s">
        <v>286</v>
      </c>
      <c r="E217" s="9">
        <v>7.590000069690034</v>
      </c>
    </row>
    <row r="218" spans="1:5" ht="24.75">
      <c r="A218" s="9" t="s">
        <v>83</v>
      </c>
      <c r="B218" s="9" t="s">
        <v>67</v>
      </c>
      <c r="C218" s="9" t="s">
        <v>88</v>
      </c>
      <c r="D218" s="9" t="s">
        <v>287</v>
      </c>
      <c r="E218" s="9">
        <v>1.2914996655693813</v>
      </c>
    </row>
    <row r="219" spans="1:5" ht="24.75">
      <c r="A219" s="9" t="s">
        <v>83</v>
      </c>
      <c r="B219" s="9" t="s">
        <v>67</v>
      </c>
      <c r="C219" s="9" t="s">
        <v>88</v>
      </c>
      <c r="D219" s="9" t="s">
        <v>288</v>
      </c>
      <c r="E219" s="9">
        <v>7.5900002527538124</v>
      </c>
    </row>
    <row r="220" spans="1:5" ht="24.75">
      <c r="A220" s="9" t="s">
        <v>83</v>
      </c>
      <c r="B220" s="9" t="s">
        <v>67</v>
      </c>
      <c r="C220" s="9" t="s">
        <v>88</v>
      </c>
      <c r="D220" s="9" t="s">
        <v>289</v>
      </c>
      <c r="E220" s="9">
        <v>7.4820004734413503</v>
      </c>
    </row>
    <row r="221" spans="1:5" ht="24.75">
      <c r="A221" s="9" t="s">
        <v>83</v>
      </c>
      <c r="B221" s="9" t="s">
        <v>67</v>
      </c>
      <c r="C221" s="9" t="s">
        <v>88</v>
      </c>
      <c r="D221" s="9" t="s">
        <v>290</v>
      </c>
      <c r="E221" s="9">
        <v>1.1415002370163918</v>
      </c>
    </row>
    <row r="222" spans="1:5" ht="24.75">
      <c r="A222" s="9" t="s">
        <v>83</v>
      </c>
      <c r="B222" s="9" t="s">
        <v>67</v>
      </c>
      <c r="C222" s="9" t="s">
        <v>88</v>
      </c>
      <c r="D222" s="9" t="s">
        <v>291</v>
      </c>
      <c r="E222" s="9">
        <v>7.482000400241378</v>
      </c>
    </row>
    <row r="223" spans="1:5" ht="24.75">
      <c r="A223" s="9" t="s">
        <v>83</v>
      </c>
      <c r="B223" s="9" t="s">
        <v>67</v>
      </c>
      <c r="C223" s="9" t="s">
        <v>88</v>
      </c>
      <c r="D223" s="9" t="s">
        <v>292</v>
      </c>
      <c r="E223" s="9">
        <v>6.0599997305367621</v>
      </c>
    </row>
    <row r="224" spans="1:5" ht="24.75">
      <c r="A224" s="9" t="s">
        <v>83</v>
      </c>
      <c r="B224" s="9" t="s">
        <v>67</v>
      </c>
      <c r="C224" s="9" t="s">
        <v>88</v>
      </c>
      <c r="D224" s="9" t="s">
        <v>293</v>
      </c>
      <c r="E224" s="9">
        <v>1.2929994026057818</v>
      </c>
    </row>
    <row r="225" spans="1:5" ht="24.75">
      <c r="A225" s="9" t="s">
        <v>83</v>
      </c>
      <c r="B225" s="9" t="s">
        <v>67</v>
      </c>
      <c r="C225" s="9" t="s">
        <v>88</v>
      </c>
      <c r="D225" s="9" t="s">
        <v>294</v>
      </c>
      <c r="E225" s="9">
        <v>6.3297177625271743</v>
      </c>
    </row>
    <row r="226" spans="1:5" ht="24.75">
      <c r="A226" s="9" t="s">
        <v>83</v>
      </c>
      <c r="B226" s="9" t="s">
        <v>67</v>
      </c>
      <c r="C226" s="9" t="s">
        <v>88</v>
      </c>
      <c r="D226" s="9" t="s">
        <v>295</v>
      </c>
      <c r="E226" s="9">
        <v>4.2254994861450896</v>
      </c>
    </row>
    <row r="227" spans="1:5" ht="24.75">
      <c r="A227" s="9" t="s">
        <v>83</v>
      </c>
      <c r="B227" s="9" t="s">
        <v>67</v>
      </c>
      <c r="C227" s="9" t="s">
        <v>88</v>
      </c>
      <c r="D227" s="9" t="s">
        <v>296</v>
      </c>
      <c r="E227" s="9">
        <v>8.5979999618101477</v>
      </c>
    </row>
    <row r="228" spans="1:5" ht="24.75">
      <c r="A228" s="9" t="s">
        <v>83</v>
      </c>
      <c r="B228" s="9" t="s">
        <v>67</v>
      </c>
      <c r="C228" s="9" t="s">
        <v>88</v>
      </c>
      <c r="D228" s="9" t="s">
        <v>297</v>
      </c>
      <c r="E228" s="9">
        <v>2.3835005851402813</v>
      </c>
    </row>
    <row r="229" spans="1:5" ht="24.75">
      <c r="A229" s="9" t="s">
        <v>83</v>
      </c>
      <c r="B229" s="9" t="s">
        <v>67</v>
      </c>
      <c r="C229" s="9" t="s">
        <v>88</v>
      </c>
      <c r="D229" s="9" t="s">
        <v>298</v>
      </c>
      <c r="E229" s="9">
        <v>6.0615004441888551</v>
      </c>
    </row>
    <row r="230" spans="1:5" ht="24.75">
      <c r="A230" s="9" t="s">
        <v>83</v>
      </c>
      <c r="B230" s="9" t="s">
        <v>67</v>
      </c>
      <c r="C230" s="9" t="s">
        <v>88</v>
      </c>
      <c r="D230" s="9" t="s">
        <v>299</v>
      </c>
      <c r="E230" s="9">
        <v>6.4096994408825019</v>
      </c>
    </row>
    <row r="231" spans="1:5" ht="24.75">
      <c r="A231" s="9" t="s">
        <v>83</v>
      </c>
      <c r="B231" s="9" t="s">
        <v>67</v>
      </c>
      <c r="C231" s="9" t="s">
        <v>88</v>
      </c>
      <c r="D231" s="9" t="s">
        <v>300</v>
      </c>
      <c r="E231" s="9">
        <v>24.930250308611527</v>
      </c>
    </row>
    <row r="232" spans="1:5" ht="24.75">
      <c r="A232" s="9" t="s">
        <v>83</v>
      </c>
      <c r="B232" s="9" t="s">
        <v>67</v>
      </c>
      <c r="C232" s="9" t="s">
        <v>88</v>
      </c>
      <c r="D232" s="9" t="s">
        <v>301</v>
      </c>
      <c r="E232" s="9">
        <v>2.1173829387664536</v>
      </c>
    </row>
    <row r="233" spans="1:5" ht="24.75">
      <c r="A233" s="9" t="s">
        <v>83</v>
      </c>
      <c r="B233" s="9" t="s">
        <v>67</v>
      </c>
      <c r="C233" s="9" t="s">
        <v>88</v>
      </c>
      <c r="D233" s="9" t="s">
        <v>302</v>
      </c>
      <c r="E233" s="9">
        <v>20.483901406199024</v>
      </c>
    </row>
    <row r="234" spans="1:5" ht="24.75">
      <c r="A234" s="9" t="s">
        <v>83</v>
      </c>
      <c r="B234" s="9" t="s">
        <v>67</v>
      </c>
      <c r="C234" s="9" t="s">
        <v>88</v>
      </c>
      <c r="D234" s="9" t="s">
        <v>303</v>
      </c>
      <c r="E234" s="9">
        <v>6.4389607250238718</v>
      </c>
    </row>
    <row r="235" spans="1:5" ht="24.75">
      <c r="A235" s="9" t="s">
        <v>83</v>
      </c>
      <c r="B235" s="9" t="s">
        <v>67</v>
      </c>
      <c r="C235" s="9" t="s">
        <v>88</v>
      </c>
      <c r="D235" s="9" t="s">
        <v>304</v>
      </c>
      <c r="E235" s="9">
        <v>0.74796033138792717</v>
      </c>
    </row>
    <row r="236" spans="1:5" ht="24.75">
      <c r="A236" s="9" t="s">
        <v>83</v>
      </c>
      <c r="B236" s="9" t="s">
        <v>67</v>
      </c>
      <c r="C236" s="9" t="s">
        <v>88</v>
      </c>
      <c r="D236" s="9" t="s">
        <v>305</v>
      </c>
      <c r="E236" s="9">
        <v>0.29178047403478014</v>
      </c>
    </row>
    <row r="237" spans="1:5" ht="24.75">
      <c r="A237" s="9" t="s">
        <v>83</v>
      </c>
      <c r="B237" s="9" t="s">
        <v>67</v>
      </c>
      <c r="C237" s="9" t="s">
        <v>88</v>
      </c>
      <c r="D237" s="9" t="s">
        <v>306</v>
      </c>
      <c r="E237" s="9">
        <v>0.30432047457469513</v>
      </c>
    </row>
    <row r="238" spans="1:5" ht="24.75">
      <c r="A238" s="9" t="s">
        <v>83</v>
      </c>
      <c r="B238" s="9" t="s">
        <v>67</v>
      </c>
      <c r="C238" s="9" t="s">
        <v>88</v>
      </c>
      <c r="D238" s="9" t="s">
        <v>307</v>
      </c>
      <c r="E238" s="9">
        <v>20.708100422818642</v>
      </c>
    </row>
    <row r="239" spans="1:5" ht="24.75">
      <c r="A239" s="9" t="s">
        <v>83</v>
      </c>
      <c r="B239" s="9" t="s">
        <v>67</v>
      </c>
      <c r="C239" s="9" t="s">
        <v>88</v>
      </c>
      <c r="D239" s="9" t="s">
        <v>308</v>
      </c>
      <c r="E239" s="9">
        <v>1.6423458578458765</v>
      </c>
    </row>
    <row r="240" spans="1:5" ht="24.75">
      <c r="A240" s="9" t="s">
        <v>83</v>
      </c>
      <c r="B240" s="9" t="s">
        <v>67</v>
      </c>
      <c r="C240" s="9" t="s">
        <v>88</v>
      </c>
      <c r="D240" s="9" t="s">
        <v>309</v>
      </c>
      <c r="E240" s="9">
        <v>3.0508019271077287</v>
      </c>
    </row>
    <row r="241" spans="1:5" ht="24.75">
      <c r="A241" s="9" t="s">
        <v>83</v>
      </c>
      <c r="B241" s="9" t="s">
        <v>67</v>
      </c>
      <c r="C241" s="9" t="s">
        <v>88</v>
      </c>
      <c r="D241" s="9" t="s">
        <v>310</v>
      </c>
      <c r="E241" s="9">
        <v>20.708100422818642</v>
      </c>
    </row>
    <row r="242" spans="1:5" ht="24.75">
      <c r="A242" s="9" t="s">
        <v>83</v>
      </c>
      <c r="B242" s="9" t="s">
        <v>67</v>
      </c>
      <c r="C242" s="9" t="s">
        <v>88</v>
      </c>
      <c r="D242" s="9" t="s">
        <v>311</v>
      </c>
      <c r="E242" s="9">
        <v>6.8147995711284235</v>
      </c>
    </row>
    <row r="243" spans="1:5" ht="24.75">
      <c r="A243" s="9" t="s">
        <v>83</v>
      </c>
      <c r="B243" s="9" t="s">
        <v>67</v>
      </c>
      <c r="C243" s="9" t="s">
        <v>88</v>
      </c>
      <c r="D243" s="9" t="s">
        <v>312</v>
      </c>
      <c r="E243" s="9">
        <v>18.000750572833827</v>
      </c>
    </row>
    <row r="244" spans="1:5" ht="24.75">
      <c r="A244" s="9" t="s">
        <v>83</v>
      </c>
      <c r="B244" s="9" t="s">
        <v>67</v>
      </c>
      <c r="C244" s="9" t="s">
        <v>88</v>
      </c>
      <c r="D244" s="9" t="s">
        <v>313</v>
      </c>
      <c r="E244" s="9">
        <v>6.8138995271696707</v>
      </c>
    </row>
    <row r="245" spans="1:5" ht="24.75">
      <c r="A245" s="9" t="s">
        <v>83</v>
      </c>
      <c r="B245" s="9" t="s">
        <v>67</v>
      </c>
      <c r="C245" s="9" t="s">
        <v>88</v>
      </c>
      <c r="D245" s="9" t="s">
        <v>314</v>
      </c>
      <c r="E245" s="9">
        <v>18.00000053620154</v>
      </c>
    </row>
    <row r="246" spans="1:5" ht="24.75">
      <c r="A246" s="9" t="s">
        <v>83</v>
      </c>
      <c r="B246" s="9" t="s">
        <v>67</v>
      </c>
      <c r="C246" s="9" t="s">
        <v>88</v>
      </c>
      <c r="D246" s="9" t="s">
        <v>315</v>
      </c>
      <c r="E246" s="9">
        <v>17.145750181969685</v>
      </c>
    </row>
    <row r="247" spans="1:5" ht="24.75">
      <c r="A247" s="9" t="s">
        <v>83</v>
      </c>
      <c r="B247" s="9" t="s">
        <v>67</v>
      </c>
      <c r="C247" s="9" t="s">
        <v>88</v>
      </c>
      <c r="D247" s="9" t="s">
        <v>316</v>
      </c>
      <c r="E247" s="9">
        <v>17.55195083537587</v>
      </c>
    </row>
    <row r="248" spans="1:5" ht="24.75">
      <c r="A248" s="9" t="s">
        <v>83</v>
      </c>
      <c r="B248" s="9" t="s">
        <v>67</v>
      </c>
      <c r="C248" s="9" t="s">
        <v>88</v>
      </c>
      <c r="D248" s="9" t="s">
        <v>317</v>
      </c>
      <c r="E248" s="9">
        <v>17.145750181969692</v>
      </c>
    </row>
    <row r="249" spans="1:5" ht="24.75">
      <c r="A249" s="9" t="s">
        <v>83</v>
      </c>
      <c r="B249" s="9" t="s">
        <v>67</v>
      </c>
      <c r="C249" s="9" t="s">
        <v>88</v>
      </c>
      <c r="D249" s="9" t="s">
        <v>318</v>
      </c>
      <c r="E249" s="9">
        <v>8.4007531321643363</v>
      </c>
    </row>
    <row r="250" spans="1:5" ht="24.75">
      <c r="A250" s="9" t="s">
        <v>83</v>
      </c>
      <c r="B250" s="9" t="s">
        <v>67</v>
      </c>
      <c r="C250" s="9" t="s">
        <v>88</v>
      </c>
      <c r="D250" s="9" t="s">
        <v>319</v>
      </c>
      <c r="E250" s="9">
        <v>4.7021191144154209</v>
      </c>
    </row>
    <row r="251" spans="1:5" ht="24.75">
      <c r="A251" s="9" t="s">
        <v>83</v>
      </c>
      <c r="B251" s="9" t="s">
        <v>67</v>
      </c>
      <c r="C251" s="9" t="s">
        <v>88</v>
      </c>
      <c r="D251" s="9" t="s">
        <v>320</v>
      </c>
      <c r="E251" s="9">
        <v>7.2180015846604428</v>
      </c>
    </row>
    <row r="252" spans="1:5" ht="24.75">
      <c r="A252" s="9" t="s">
        <v>83</v>
      </c>
      <c r="B252" s="9" t="s">
        <v>67</v>
      </c>
      <c r="C252" s="9" t="s">
        <v>88</v>
      </c>
      <c r="D252" s="9" t="s">
        <v>321</v>
      </c>
      <c r="E252" s="9">
        <v>15.855750523394857</v>
      </c>
    </row>
    <row r="253" spans="1:5" ht="24.75">
      <c r="A253" s="9" t="s">
        <v>83</v>
      </c>
      <c r="B253" s="9" t="s">
        <v>67</v>
      </c>
      <c r="C253" s="9" t="s">
        <v>88</v>
      </c>
      <c r="D253" s="9" t="s">
        <v>322</v>
      </c>
      <c r="E253" s="9">
        <v>11.460751706292241</v>
      </c>
    </row>
    <row r="254" spans="1:5" ht="24.75">
      <c r="A254" s="9" t="s">
        <v>83</v>
      </c>
      <c r="B254" s="9" t="s">
        <v>67</v>
      </c>
      <c r="C254" s="9" t="s">
        <v>88</v>
      </c>
      <c r="D254" s="9" t="s">
        <v>323</v>
      </c>
      <c r="E254" s="9">
        <v>15.512829214796398</v>
      </c>
    </row>
    <row r="255" spans="1:5" ht="24.75">
      <c r="A255" s="9" t="s">
        <v>83</v>
      </c>
      <c r="B255" s="9" t="s">
        <v>67</v>
      </c>
      <c r="C255" s="9" t="s">
        <v>88</v>
      </c>
      <c r="D255" s="9" t="s">
        <v>324</v>
      </c>
      <c r="E255" s="9">
        <v>5.4449995056877025</v>
      </c>
    </row>
    <row r="256" spans="1:5" ht="24.75">
      <c r="A256" s="9" t="s">
        <v>83</v>
      </c>
      <c r="B256" s="9" t="s">
        <v>67</v>
      </c>
      <c r="C256" s="9" t="s">
        <v>88</v>
      </c>
      <c r="D256" s="9" t="s">
        <v>325</v>
      </c>
      <c r="E256" s="9">
        <v>9.0311658018524863</v>
      </c>
    </row>
    <row r="257" spans="1:5" ht="24.75">
      <c r="A257" s="9" t="s">
        <v>83</v>
      </c>
      <c r="B257" s="9" t="s">
        <v>67</v>
      </c>
      <c r="C257" s="9" t="s">
        <v>88</v>
      </c>
      <c r="D257" s="9" t="s">
        <v>326</v>
      </c>
      <c r="E257" s="9">
        <v>7.1581356083138727</v>
      </c>
    </row>
    <row r="258" spans="1:5" ht="24.75">
      <c r="A258" s="9" t="s">
        <v>83</v>
      </c>
      <c r="B258" s="9" t="s">
        <v>67</v>
      </c>
      <c r="C258" s="9" t="s">
        <v>88</v>
      </c>
      <c r="D258" s="9" t="s">
        <v>327</v>
      </c>
      <c r="E258" s="9">
        <v>11.158772079288553</v>
      </c>
    </row>
    <row r="259" spans="1:5" ht="24.75">
      <c r="A259" s="9" t="s">
        <v>83</v>
      </c>
      <c r="B259" s="9" t="s">
        <v>67</v>
      </c>
      <c r="C259" s="9" t="s">
        <v>88</v>
      </c>
      <c r="D259" s="9" t="s">
        <v>328</v>
      </c>
      <c r="E259" s="9">
        <v>13.888238111296189</v>
      </c>
    </row>
    <row r="260" spans="1:5" ht="24.75">
      <c r="A260" s="9" t="s">
        <v>83</v>
      </c>
      <c r="B260" s="9" t="s">
        <v>67</v>
      </c>
      <c r="C260" s="9" t="s">
        <v>88</v>
      </c>
      <c r="D260" s="9" t="s">
        <v>329</v>
      </c>
      <c r="E260" s="9">
        <v>7.1574355741237321</v>
      </c>
    </row>
    <row r="261" spans="1:5" ht="24.75">
      <c r="A261" s="9" t="s">
        <v>83</v>
      </c>
      <c r="B261" s="9" t="s">
        <v>67</v>
      </c>
      <c r="C261" s="9" t="s">
        <v>88</v>
      </c>
      <c r="D261" s="9" t="s">
        <v>330</v>
      </c>
      <c r="E261" s="9">
        <v>11.159472113478691</v>
      </c>
    </row>
    <row r="262" spans="1:5" ht="24.75">
      <c r="A262" s="9" t="s">
        <v>83</v>
      </c>
      <c r="B262" s="9" t="s">
        <v>67</v>
      </c>
      <c r="C262" s="9" t="s">
        <v>88</v>
      </c>
      <c r="D262" s="9" t="s">
        <v>331</v>
      </c>
      <c r="E262" s="9">
        <v>13.888238111296189</v>
      </c>
    </row>
    <row r="263" spans="1:5" ht="24.75">
      <c r="A263" s="9" t="s">
        <v>83</v>
      </c>
      <c r="B263" s="9" t="s">
        <v>67</v>
      </c>
      <c r="C263" s="9" t="s">
        <v>88</v>
      </c>
      <c r="D263" s="9" t="s">
        <v>332</v>
      </c>
      <c r="E263" s="9">
        <v>9.0294657188191891</v>
      </c>
    </row>
    <row r="264" spans="1:5" ht="24.75">
      <c r="A264" s="9" t="s">
        <v>83</v>
      </c>
      <c r="B264" s="9" t="s">
        <v>67</v>
      </c>
      <c r="C264" s="9" t="s">
        <v>88</v>
      </c>
      <c r="D264" s="9" t="s">
        <v>333</v>
      </c>
      <c r="E264" s="9">
        <v>28.695785524659637</v>
      </c>
    </row>
    <row r="265" spans="1:5" ht="24.75">
      <c r="A265" s="9" t="s">
        <v>83</v>
      </c>
      <c r="B265" s="9" t="s">
        <v>67</v>
      </c>
      <c r="C265" s="9" t="s">
        <v>88</v>
      </c>
      <c r="D265" s="9" t="s">
        <v>334</v>
      </c>
      <c r="E265" s="9">
        <v>17.326607282357052</v>
      </c>
    </row>
    <row r="266" spans="1:5" ht="24.75">
      <c r="A266" s="9" t="s">
        <v>83</v>
      </c>
      <c r="B266" s="9" t="s">
        <v>67</v>
      </c>
      <c r="C266" s="9" t="s">
        <v>88</v>
      </c>
      <c r="D266" s="9" t="s">
        <v>335</v>
      </c>
      <c r="E266" s="9">
        <v>33.877277024575179</v>
      </c>
    </row>
    <row r="267" spans="1:5" ht="24.75">
      <c r="A267" s="9" t="s">
        <v>83</v>
      </c>
      <c r="B267" s="9" t="s">
        <v>67</v>
      </c>
      <c r="C267" s="9" t="s">
        <v>88</v>
      </c>
      <c r="D267" s="9" t="s">
        <v>336</v>
      </c>
      <c r="E267" s="9">
        <v>22.555800106942186</v>
      </c>
    </row>
    <row r="268" spans="1:5" ht="24.75">
      <c r="A268" s="9" t="s">
        <v>83</v>
      </c>
      <c r="B268" s="9" t="s">
        <v>67</v>
      </c>
      <c r="C268" s="9" t="s">
        <v>88</v>
      </c>
      <c r="D268" s="9" t="s">
        <v>337</v>
      </c>
      <c r="E268" s="9">
        <v>49.020310137574533</v>
      </c>
    </row>
    <row r="269" spans="1:5" ht="24.75">
      <c r="A269" s="9" t="s">
        <v>83</v>
      </c>
      <c r="B269" s="9" t="s">
        <v>67</v>
      </c>
      <c r="C269" s="9" t="s">
        <v>88</v>
      </c>
      <c r="D269" s="9" t="s">
        <v>338</v>
      </c>
      <c r="E269" s="9">
        <v>29.35170363823724</v>
      </c>
    </row>
    <row r="270" spans="1:5" ht="24.75">
      <c r="A270" s="9" t="s">
        <v>83</v>
      </c>
      <c r="B270" s="9" t="s">
        <v>67</v>
      </c>
      <c r="C270" s="9" t="s">
        <v>88</v>
      </c>
      <c r="D270" s="9" t="s">
        <v>339</v>
      </c>
      <c r="E270" s="9">
        <v>1.4431870506997233</v>
      </c>
    </row>
    <row r="271" spans="1:5" ht="24.75">
      <c r="A271" s="9" t="s">
        <v>83</v>
      </c>
      <c r="B271" s="9" t="s">
        <v>67</v>
      </c>
      <c r="C271" s="9" t="s">
        <v>88</v>
      </c>
      <c r="D271" s="9" t="s">
        <v>340</v>
      </c>
      <c r="E271" s="9">
        <v>1.4431870504703499</v>
      </c>
    </row>
    <row r="272" spans="1:5" ht="24.75">
      <c r="A272" s="9" t="s">
        <v>83</v>
      </c>
      <c r="B272" s="9" t="s">
        <v>67</v>
      </c>
      <c r="C272" s="9" t="s">
        <v>88</v>
      </c>
      <c r="D272" s="9" t="s">
        <v>341</v>
      </c>
      <c r="E272" s="9">
        <v>1.4129981885325373</v>
      </c>
    </row>
    <row r="273" spans="1:5" ht="24.75">
      <c r="A273" s="9" t="s">
        <v>83</v>
      </c>
      <c r="B273" s="9" t="s">
        <v>67</v>
      </c>
      <c r="C273" s="9" t="s">
        <v>88</v>
      </c>
      <c r="D273" s="9" t="s">
        <v>342</v>
      </c>
      <c r="E273" s="9">
        <v>1.4129981006676009</v>
      </c>
    </row>
    <row r="274" spans="1:5" ht="24.75">
      <c r="A274" s="9" t="s">
        <v>83</v>
      </c>
      <c r="B274" s="9" t="s">
        <v>67</v>
      </c>
      <c r="C274" s="9" t="s">
        <v>88</v>
      </c>
      <c r="D274" s="9" t="s">
        <v>343</v>
      </c>
      <c r="E274" s="9">
        <v>2.097120427950903</v>
      </c>
    </row>
    <row r="275" spans="1:5" ht="24.75">
      <c r="A275" s="9" t="s">
        <v>83</v>
      </c>
      <c r="B275" s="9" t="s">
        <v>67</v>
      </c>
      <c r="C275" s="9" t="s">
        <v>88</v>
      </c>
      <c r="D275" s="9" t="s">
        <v>344</v>
      </c>
      <c r="E275" s="9">
        <v>2.4081144452878567</v>
      </c>
    </row>
    <row r="276" spans="1:5" ht="24.75">
      <c r="A276" s="9" t="s">
        <v>83</v>
      </c>
      <c r="B276" s="9" t="s">
        <v>67</v>
      </c>
      <c r="C276" s="9" t="s">
        <v>88</v>
      </c>
      <c r="D276" s="9" t="s">
        <v>345</v>
      </c>
      <c r="E276" s="9">
        <v>2.4066004268211616</v>
      </c>
    </row>
    <row r="277" spans="1:5" ht="24.75">
      <c r="A277" s="9" t="s">
        <v>83</v>
      </c>
      <c r="B277" s="9" t="s">
        <v>67</v>
      </c>
      <c r="C277" s="9" t="s">
        <v>88</v>
      </c>
      <c r="D277" s="9" t="s">
        <v>346</v>
      </c>
      <c r="E277" s="9">
        <v>2.4081145705142464</v>
      </c>
    </row>
    <row r="278" spans="1:5" ht="24.75">
      <c r="A278" s="9" t="s">
        <v>83</v>
      </c>
      <c r="B278" s="9" t="s">
        <v>67</v>
      </c>
      <c r="C278" s="9" t="s">
        <v>88</v>
      </c>
      <c r="D278" s="9" t="s">
        <v>347</v>
      </c>
      <c r="E278" s="9">
        <v>2.4066005766666345</v>
      </c>
    </row>
    <row r="279" spans="1:5" ht="24.75">
      <c r="A279" s="9" t="s">
        <v>83</v>
      </c>
      <c r="B279" s="9" t="s">
        <v>67</v>
      </c>
      <c r="C279" s="9" t="s">
        <v>88</v>
      </c>
      <c r="D279" s="9" t="s">
        <v>348</v>
      </c>
      <c r="E279" s="9">
        <v>5.0624998496124105</v>
      </c>
    </row>
    <row r="280" spans="1:5" ht="24.75">
      <c r="A280" s="9" t="s">
        <v>83</v>
      </c>
      <c r="B280" s="9" t="s">
        <v>67</v>
      </c>
      <c r="C280" s="9" t="s">
        <v>88</v>
      </c>
      <c r="D280" s="9" t="s">
        <v>349</v>
      </c>
      <c r="E280" s="9">
        <v>1.69099770092622</v>
      </c>
    </row>
    <row r="281" spans="1:5" ht="24.75">
      <c r="A281" s="9" t="s">
        <v>83</v>
      </c>
      <c r="B281" s="9" t="s">
        <v>67</v>
      </c>
      <c r="C281" s="9" t="s">
        <v>88</v>
      </c>
      <c r="D281" s="9" t="s">
        <v>350</v>
      </c>
      <c r="E281" s="9">
        <v>1.6665639011274289</v>
      </c>
    </row>
    <row r="282" spans="1:5" ht="24.75">
      <c r="A282" s="9" t="s">
        <v>83</v>
      </c>
      <c r="B282" s="9" t="s">
        <v>67</v>
      </c>
      <c r="C282" s="9" t="s">
        <v>88</v>
      </c>
      <c r="D282" s="9" t="s">
        <v>351</v>
      </c>
      <c r="E282" s="9">
        <v>5.0666226501404115</v>
      </c>
    </row>
    <row r="283" spans="1:5" ht="24.75">
      <c r="A283" s="9" t="s">
        <v>83</v>
      </c>
      <c r="B283" s="9" t="s">
        <v>67</v>
      </c>
      <c r="C283" s="9" t="s">
        <v>88</v>
      </c>
      <c r="D283" s="9" t="s">
        <v>352</v>
      </c>
      <c r="E283" s="9">
        <v>5.1528669926337844</v>
      </c>
    </row>
    <row r="284" spans="1:5" ht="24.75">
      <c r="A284" s="9" t="s">
        <v>83</v>
      </c>
      <c r="B284" s="9" t="s">
        <v>67</v>
      </c>
      <c r="C284" s="9" t="s">
        <v>88</v>
      </c>
      <c r="D284" s="9" t="s">
        <v>353</v>
      </c>
      <c r="E284" s="9">
        <v>1.444849898665489</v>
      </c>
    </row>
    <row r="285" spans="1:5" ht="24.75">
      <c r="A285" s="9" t="s">
        <v>83</v>
      </c>
      <c r="B285" s="9" t="s">
        <v>67</v>
      </c>
      <c r="C285" s="9" t="s">
        <v>88</v>
      </c>
      <c r="D285" s="9" t="s">
        <v>354</v>
      </c>
      <c r="E285" s="9">
        <v>0.96119935808484569</v>
      </c>
    </row>
    <row r="286" spans="1:5" ht="24.75">
      <c r="A286" s="9" t="s">
        <v>83</v>
      </c>
      <c r="B286" s="9" t="s">
        <v>67</v>
      </c>
      <c r="C286" s="9" t="s">
        <v>88</v>
      </c>
      <c r="D286" s="9" t="s">
        <v>355</v>
      </c>
      <c r="E286" s="9">
        <v>42.045602047092011</v>
      </c>
    </row>
    <row r="287" spans="1:5" ht="24.75">
      <c r="A287" s="9" t="s">
        <v>83</v>
      </c>
      <c r="B287" s="9" t="s">
        <v>67</v>
      </c>
      <c r="C287" s="9" t="s">
        <v>88</v>
      </c>
      <c r="D287" s="9" t="s">
        <v>356</v>
      </c>
      <c r="E287" s="9">
        <v>0.9575991822499923</v>
      </c>
    </row>
    <row r="288" spans="1:5" ht="24.75">
      <c r="A288" s="9" t="s">
        <v>83</v>
      </c>
      <c r="B288" s="9" t="s">
        <v>67</v>
      </c>
      <c r="C288" s="9" t="s">
        <v>88</v>
      </c>
      <c r="D288" s="9" t="s">
        <v>357</v>
      </c>
      <c r="E288" s="9">
        <v>1.4466997684879577</v>
      </c>
    </row>
    <row r="289" spans="1:5" ht="24.75">
      <c r="A289" s="9" t="s">
        <v>83</v>
      </c>
      <c r="B289" s="9" t="s">
        <v>67</v>
      </c>
      <c r="C289" s="9" t="s">
        <v>88</v>
      </c>
      <c r="D289" s="9" t="s">
        <v>358</v>
      </c>
      <c r="E289" s="9">
        <v>4.6249997404149736</v>
      </c>
    </row>
    <row r="290" spans="1:5" ht="24.75">
      <c r="A290" s="9" t="s">
        <v>83</v>
      </c>
      <c r="B290" s="9" t="s">
        <v>67</v>
      </c>
      <c r="C290" s="9" t="s">
        <v>88</v>
      </c>
      <c r="D290" s="9" t="s">
        <v>359</v>
      </c>
      <c r="E290" s="9">
        <v>4.0700002634513437</v>
      </c>
    </row>
    <row r="291" spans="1:5" ht="24.75">
      <c r="A291" s="9" t="s">
        <v>83</v>
      </c>
      <c r="B291" s="9" t="s">
        <v>67</v>
      </c>
      <c r="C291" s="9" t="s">
        <v>88</v>
      </c>
      <c r="D291" s="9" t="s">
        <v>360</v>
      </c>
      <c r="E291" s="9">
        <v>1.5373505093311135</v>
      </c>
    </row>
    <row r="292" spans="1:5" ht="24.75">
      <c r="A292" s="9" t="s">
        <v>83</v>
      </c>
      <c r="B292" s="9" t="s">
        <v>67</v>
      </c>
      <c r="C292" s="9" t="s">
        <v>88</v>
      </c>
      <c r="D292" s="9" t="s">
        <v>361</v>
      </c>
      <c r="E292" s="9">
        <v>0.96299967774534989</v>
      </c>
    </row>
    <row r="293" spans="1:5" ht="24.75">
      <c r="A293" s="9" t="s">
        <v>83</v>
      </c>
      <c r="B293" s="9" t="s">
        <v>67</v>
      </c>
      <c r="C293" s="9" t="s">
        <v>88</v>
      </c>
      <c r="D293" s="9" t="s">
        <v>362</v>
      </c>
      <c r="E293" s="9">
        <v>10.731599731821827</v>
      </c>
    </row>
    <row r="294" spans="1:5" ht="24.75">
      <c r="A294" s="9" t="s">
        <v>83</v>
      </c>
      <c r="B294" s="9" t="s">
        <v>67</v>
      </c>
      <c r="C294" s="9" t="s">
        <v>88</v>
      </c>
      <c r="D294" s="9" t="s">
        <v>363</v>
      </c>
      <c r="E294" s="9">
        <v>0.95939950191034162</v>
      </c>
    </row>
    <row r="295" spans="1:5" ht="24.75">
      <c r="A295" s="9" t="s">
        <v>83</v>
      </c>
      <c r="B295" s="9" t="s">
        <v>67</v>
      </c>
      <c r="C295" s="9" t="s">
        <v>88</v>
      </c>
      <c r="D295" s="9" t="s">
        <v>364</v>
      </c>
      <c r="E295" s="9">
        <v>1.5373505093311375</v>
      </c>
    </row>
    <row r="296" spans="1:5" ht="24.75">
      <c r="A296" s="9" t="s">
        <v>83</v>
      </c>
      <c r="B296" s="9" t="s">
        <v>67</v>
      </c>
      <c r="C296" s="9" t="s">
        <v>88</v>
      </c>
      <c r="D296" s="9" t="s">
        <v>365</v>
      </c>
      <c r="E296" s="9">
        <v>4.0700000429141463</v>
      </c>
    </row>
    <row r="297" spans="1:5" ht="24.75">
      <c r="A297" s="9" t="s">
        <v>83</v>
      </c>
      <c r="B297" s="9" t="s">
        <v>67</v>
      </c>
      <c r="C297" s="9" t="s">
        <v>88</v>
      </c>
      <c r="D297" s="9" t="s">
        <v>366</v>
      </c>
      <c r="E297" s="9">
        <v>31.983002443677339</v>
      </c>
    </row>
    <row r="298" spans="1:5" ht="24.75">
      <c r="A298" s="9" t="s">
        <v>83</v>
      </c>
      <c r="B298" s="9" t="s">
        <v>67</v>
      </c>
      <c r="C298" s="9" t="s">
        <v>88</v>
      </c>
      <c r="D298" s="9" t="s">
        <v>367</v>
      </c>
      <c r="E298" s="9">
        <v>3.2603779129382637</v>
      </c>
    </row>
    <row r="299" spans="1:5" ht="24.75">
      <c r="A299" s="9" t="s">
        <v>83</v>
      </c>
      <c r="B299" s="9" t="s">
        <v>67</v>
      </c>
      <c r="C299" s="9" t="s">
        <v>88</v>
      </c>
      <c r="D299" s="9" t="s">
        <v>368</v>
      </c>
      <c r="E299" s="9">
        <v>24.814093131756664</v>
      </c>
    </row>
    <row r="300" spans="1:5" ht="24.75">
      <c r="A300" s="9" t="s">
        <v>83</v>
      </c>
      <c r="B300" s="9" t="s">
        <v>67</v>
      </c>
      <c r="C300" s="9" t="s">
        <v>88</v>
      </c>
      <c r="D300" s="9" t="s">
        <v>369</v>
      </c>
      <c r="E300" s="9">
        <v>34.681449073297081</v>
      </c>
    </row>
    <row r="301" spans="1:5" ht="24.75">
      <c r="A301" s="9" t="s">
        <v>83</v>
      </c>
      <c r="B301" s="9" t="s">
        <v>67</v>
      </c>
      <c r="C301" s="9" t="s">
        <v>88</v>
      </c>
      <c r="D301" s="9" t="s">
        <v>370</v>
      </c>
      <c r="E301" s="9">
        <v>32.314572735491019</v>
      </c>
    </row>
    <row r="302" spans="1:5" ht="24.75">
      <c r="A302" s="9" t="s">
        <v>83</v>
      </c>
      <c r="B302" s="9" t="s">
        <v>67</v>
      </c>
      <c r="C302" s="9" t="s">
        <v>88</v>
      </c>
      <c r="D302" s="9" t="s">
        <v>371</v>
      </c>
      <c r="E302" s="9">
        <v>6.5896997360995764</v>
      </c>
    </row>
    <row r="303" spans="1:5" ht="24.75">
      <c r="A303" s="9" t="s">
        <v>83</v>
      </c>
      <c r="B303" s="9" t="s">
        <v>67</v>
      </c>
      <c r="C303" s="9" t="s">
        <v>88</v>
      </c>
      <c r="D303" s="9" t="s">
        <v>372</v>
      </c>
      <c r="E303" s="9">
        <v>29.663002212237188</v>
      </c>
    </row>
    <row r="304" spans="1:5" ht="24.75">
      <c r="A304" s="9" t="s">
        <v>83</v>
      </c>
      <c r="B304" s="9" t="s">
        <v>67</v>
      </c>
      <c r="C304" s="9" t="s">
        <v>88</v>
      </c>
      <c r="D304" s="9" t="s">
        <v>373</v>
      </c>
      <c r="E304" s="9">
        <v>5.4081657115584072</v>
      </c>
    </row>
    <row r="305" spans="1:5" ht="24.75">
      <c r="A305" s="9" t="s">
        <v>83</v>
      </c>
      <c r="B305" s="9" t="s">
        <v>67</v>
      </c>
      <c r="C305" s="9" t="s">
        <v>88</v>
      </c>
      <c r="D305" s="9" t="s">
        <v>374</v>
      </c>
      <c r="E305" s="9">
        <v>1.5262459576606999</v>
      </c>
    </row>
    <row r="306" spans="1:5" ht="24.75">
      <c r="A306" s="9" t="s">
        <v>83</v>
      </c>
      <c r="B306" s="9" t="s">
        <v>67</v>
      </c>
      <c r="C306" s="9" t="s">
        <v>88</v>
      </c>
      <c r="D306" s="9" t="s">
        <v>375</v>
      </c>
      <c r="E306" s="9">
        <v>0.95219524909306363</v>
      </c>
    </row>
    <row r="307" spans="1:5" ht="24.75">
      <c r="A307" s="9" t="s">
        <v>83</v>
      </c>
      <c r="B307" s="9" t="s">
        <v>67</v>
      </c>
      <c r="C307" s="9" t="s">
        <v>88</v>
      </c>
      <c r="D307" s="9" t="s">
        <v>376</v>
      </c>
      <c r="E307" s="9">
        <v>13.743598877313485</v>
      </c>
    </row>
    <row r="308" spans="1:5" ht="24.75">
      <c r="A308" s="9" t="s">
        <v>83</v>
      </c>
      <c r="B308" s="9" t="s">
        <v>67</v>
      </c>
      <c r="C308" s="9" t="s">
        <v>88</v>
      </c>
      <c r="D308" s="9" t="s">
        <v>377</v>
      </c>
      <c r="E308" s="9">
        <v>0.94859507325802317</v>
      </c>
    </row>
    <row r="309" spans="1:5" ht="24.75">
      <c r="A309" s="9" t="s">
        <v>83</v>
      </c>
      <c r="B309" s="9" t="s">
        <v>67</v>
      </c>
      <c r="C309" s="9" t="s">
        <v>88</v>
      </c>
      <c r="D309" s="9" t="s">
        <v>378</v>
      </c>
      <c r="E309" s="9">
        <v>1.5299461383800468</v>
      </c>
    </row>
    <row r="310" spans="1:5" ht="24.75">
      <c r="A310" s="9" t="s">
        <v>83</v>
      </c>
      <c r="B310" s="9" t="s">
        <v>67</v>
      </c>
      <c r="C310" s="9" t="s">
        <v>88</v>
      </c>
      <c r="D310" s="9" t="s">
        <v>379</v>
      </c>
      <c r="E310" s="9">
        <v>4.8568684570770975</v>
      </c>
    </row>
    <row r="311" spans="1:5" ht="24.75">
      <c r="A311" s="9" t="s">
        <v>83</v>
      </c>
      <c r="B311" s="9" t="s">
        <v>67</v>
      </c>
      <c r="C311" s="9" t="s">
        <v>88</v>
      </c>
      <c r="D311" s="9" t="s">
        <v>380</v>
      </c>
      <c r="E311" s="9">
        <v>19.298946787611357</v>
      </c>
    </row>
    <row r="312" spans="1:5" ht="24.75">
      <c r="A312" s="9" t="s">
        <v>83</v>
      </c>
      <c r="B312" s="9" t="s">
        <v>67</v>
      </c>
      <c r="C312" s="9" t="s">
        <v>88</v>
      </c>
      <c r="D312" s="9" t="s">
        <v>381</v>
      </c>
      <c r="E312" s="9">
        <v>10.344758893021115</v>
      </c>
    </row>
    <row r="313" spans="1:5" ht="24.75">
      <c r="A313" s="9" t="s">
        <v>83</v>
      </c>
      <c r="B313" s="9" t="s">
        <v>67</v>
      </c>
      <c r="C313" s="9" t="s">
        <v>88</v>
      </c>
      <c r="D313" s="9" t="s">
        <v>382</v>
      </c>
      <c r="E313" s="9">
        <v>15.532866944386107</v>
      </c>
    </row>
    <row r="314" spans="1:5" ht="24.75">
      <c r="A314" s="9" t="s">
        <v>83</v>
      </c>
      <c r="B314" s="9" t="s">
        <v>67</v>
      </c>
      <c r="C314" s="9" t="s">
        <v>88</v>
      </c>
      <c r="D314" s="9" t="s">
        <v>383</v>
      </c>
      <c r="E314" s="9">
        <v>1.3695996672594213</v>
      </c>
    </row>
    <row r="315" spans="1:5" ht="24.75">
      <c r="A315" s="9" t="s">
        <v>83</v>
      </c>
      <c r="B315" s="9" t="s">
        <v>67</v>
      </c>
      <c r="C315" s="9" t="s">
        <v>88</v>
      </c>
      <c r="D315" s="9" t="s">
        <v>384</v>
      </c>
      <c r="E315" s="9">
        <v>1.3076397824478851</v>
      </c>
    </row>
    <row r="316" spans="1:5" ht="24.75">
      <c r="A316" s="9" t="s">
        <v>83</v>
      </c>
      <c r="B316" s="9" t="s">
        <v>67</v>
      </c>
      <c r="C316" s="9" t="s">
        <v>88</v>
      </c>
      <c r="D316" s="9" t="s">
        <v>385</v>
      </c>
      <c r="E316" s="9">
        <v>2.0828394424192207</v>
      </c>
    </row>
    <row r="317" spans="1:5" ht="24.75">
      <c r="A317" s="9" t="s">
        <v>83</v>
      </c>
      <c r="B317" s="9" t="s">
        <v>67</v>
      </c>
      <c r="C317" s="9" t="s">
        <v>88</v>
      </c>
      <c r="D317" s="9" t="s">
        <v>386</v>
      </c>
      <c r="E317" s="9">
        <v>1.3076397824478849</v>
      </c>
    </row>
    <row r="318" spans="1:5" ht="24.75">
      <c r="A318" s="9" t="s">
        <v>83</v>
      </c>
      <c r="B318" s="9" t="s">
        <v>67</v>
      </c>
      <c r="C318" s="9" t="s">
        <v>88</v>
      </c>
      <c r="D318" s="9" t="s">
        <v>387</v>
      </c>
      <c r="E318" s="9">
        <v>1.3738796211998177</v>
      </c>
    </row>
    <row r="319" spans="1:5" ht="24.75">
      <c r="A319" s="9" t="s">
        <v>83</v>
      </c>
      <c r="B319" s="9" t="s">
        <v>67</v>
      </c>
      <c r="C319" s="9" t="s">
        <v>88</v>
      </c>
      <c r="D319" s="9" t="s">
        <v>388</v>
      </c>
      <c r="E319" s="9">
        <v>53.474653167468752</v>
      </c>
    </row>
    <row r="320" spans="1:5" ht="24.75">
      <c r="A320" s="9" t="s">
        <v>83</v>
      </c>
      <c r="B320" s="9" t="s">
        <v>67</v>
      </c>
      <c r="C320" s="9" t="s">
        <v>88</v>
      </c>
      <c r="D320" s="9" t="s">
        <v>389</v>
      </c>
      <c r="E320" s="9">
        <v>5.7925741197723601</v>
      </c>
    </row>
    <row r="321" spans="1:5" ht="24.75">
      <c r="A321" s="9" t="s">
        <v>83</v>
      </c>
      <c r="B321" s="9" t="s">
        <v>67</v>
      </c>
      <c r="C321" s="9" t="s">
        <v>88</v>
      </c>
      <c r="D321" s="9" t="s">
        <v>390</v>
      </c>
      <c r="E321" s="9">
        <v>16.57230142929328</v>
      </c>
    </row>
    <row r="322" spans="1:5" ht="24.75">
      <c r="A322" s="9" t="s">
        <v>83</v>
      </c>
      <c r="B322" s="9" t="s">
        <v>67</v>
      </c>
      <c r="C322" s="9" t="s">
        <v>88</v>
      </c>
      <c r="D322" s="9" t="s">
        <v>391</v>
      </c>
      <c r="E322" s="9">
        <v>30.863000544813485</v>
      </c>
    </row>
    <row r="323" spans="1:5" ht="24.75">
      <c r="A323" s="9" t="s">
        <v>83</v>
      </c>
      <c r="B323" s="9" t="s">
        <v>67</v>
      </c>
      <c r="C323" s="9" t="s">
        <v>88</v>
      </c>
      <c r="D323" s="9" t="s">
        <v>392</v>
      </c>
      <c r="E323" s="9">
        <v>2.959698026718415</v>
      </c>
    </row>
    <row r="324" spans="1:5" ht="24.75">
      <c r="A324" s="9" t="s">
        <v>83</v>
      </c>
      <c r="B324" s="9" t="s">
        <v>67</v>
      </c>
      <c r="C324" s="9" t="s">
        <v>88</v>
      </c>
      <c r="D324" s="9" t="s">
        <v>393</v>
      </c>
      <c r="E324" s="9">
        <v>30.862999158740386</v>
      </c>
    </row>
    <row r="325" spans="1:5" ht="24.75">
      <c r="A325" s="9" t="s">
        <v>83</v>
      </c>
      <c r="B325" s="9" t="s">
        <v>67</v>
      </c>
      <c r="C325" s="9" t="s">
        <v>88</v>
      </c>
      <c r="D325" s="9" t="s">
        <v>394</v>
      </c>
      <c r="E325" s="9">
        <v>5.4081692401535166</v>
      </c>
    </row>
    <row r="326" spans="1:5" ht="24.75">
      <c r="A326" s="9" t="s">
        <v>83</v>
      </c>
      <c r="B326" s="9" t="s">
        <v>67</v>
      </c>
      <c r="C326" s="9" t="s">
        <v>88</v>
      </c>
      <c r="D326" s="9" t="s">
        <v>395</v>
      </c>
      <c r="E326" s="9">
        <v>1.5318002206091204</v>
      </c>
    </row>
    <row r="327" spans="1:5" ht="24.75">
      <c r="A327" s="9" t="s">
        <v>83</v>
      </c>
      <c r="B327" s="9" t="s">
        <v>67</v>
      </c>
      <c r="C327" s="9" t="s">
        <v>88</v>
      </c>
      <c r="D327" s="9" t="s">
        <v>396</v>
      </c>
      <c r="E327" s="9">
        <v>0.96119957266173361</v>
      </c>
    </row>
    <row r="328" spans="1:5" ht="24.75">
      <c r="A328" s="9" t="s">
        <v>83</v>
      </c>
      <c r="B328" s="9" t="s">
        <v>67</v>
      </c>
      <c r="C328" s="9" t="s">
        <v>88</v>
      </c>
      <c r="D328" s="9" t="s">
        <v>397</v>
      </c>
      <c r="E328" s="9">
        <v>13.743598877313485</v>
      </c>
    </row>
    <row r="329" spans="1:5" ht="24.75">
      <c r="A329" s="9" t="s">
        <v>83</v>
      </c>
      <c r="B329" s="9" t="s">
        <v>67</v>
      </c>
      <c r="C329" s="9" t="s">
        <v>88</v>
      </c>
      <c r="D329" s="9" t="s">
        <v>398</v>
      </c>
      <c r="E329" s="9">
        <v>0.95759939682669337</v>
      </c>
    </row>
    <row r="330" spans="1:5" ht="24.75">
      <c r="A330" s="9" t="s">
        <v>83</v>
      </c>
      <c r="B330" s="9" t="s">
        <v>67</v>
      </c>
      <c r="C330" s="9" t="s">
        <v>88</v>
      </c>
      <c r="D330" s="9" t="s">
        <v>399</v>
      </c>
      <c r="E330" s="9">
        <v>1.5355004013284677</v>
      </c>
    </row>
    <row r="331" spans="1:5" ht="24.75">
      <c r="A331" s="9" t="s">
        <v>83</v>
      </c>
      <c r="B331" s="9" t="s">
        <v>67</v>
      </c>
      <c r="C331" s="9" t="s">
        <v>88</v>
      </c>
      <c r="D331" s="9" t="s">
        <v>400</v>
      </c>
      <c r="E331" s="9">
        <v>5.4081661526327833</v>
      </c>
    </row>
    <row r="332" spans="1:5" ht="24.75">
      <c r="A332" s="9" t="s">
        <v>83</v>
      </c>
      <c r="B332" s="9" t="s">
        <v>67</v>
      </c>
      <c r="C332" s="9" t="s">
        <v>88</v>
      </c>
      <c r="D332" s="9" t="s">
        <v>401</v>
      </c>
      <c r="E332" s="9">
        <v>29.662999107073503</v>
      </c>
    </row>
    <row r="333" spans="1:5" ht="24.75">
      <c r="A333" s="9" t="s">
        <v>83</v>
      </c>
      <c r="B333" s="9" t="s">
        <v>67</v>
      </c>
      <c r="C333" s="9" t="s">
        <v>88</v>
      </c>
      <c r="D333" s="9" t="s">
        <v>402</v>
      </c>
      <c r="E333" s="9">
        <v>6.5896995332053647</v>
      </c>
    </row>
    <row r="334" spans="1:5" ht="24.75">
      <c r="A334" s="9" t="s">
        <v>83</v>
      </c>
      <c r="B334" s="9" t="s">
        <v>67</v>
      </c>
      <c r="C334" s="9" t="s">
        <v>88</v>
      </c>
      <c r="D334" s="9" t="s">
        <v>403</v>
      </c>
      <c r="E334" s="9">
        <v>20.671989931424239</v>
      </c>
    </row>
    <row r="335" spans="1:5" ht="24.75">
      <c r="A335" s="9" t="s">
        <v>83</v>
      </c>
      <c r="B335" s="9" t="s">
        <v>67</v>
      </c>
      <c r="C335" s="9" t="s">
        <v>88</v>
      </c>
      <c r="D335" s="9" t="s">
        <v>404</v>
      </c>
      <c r="E335" s="9">
        <v>34.681848385229081</v>
      </c>
    </row>
    <row r="336" spans="1:5" ht="24.75">
      <c r="A336" s="9" t="s">
        <v>83</v>
      </c>
      <c r="B336" s="9" t="s">
        <v>67</v>
      </c>
      <c r="C336" s="9" t="s">
        <v>88</v>
      </c>
      <c r="D336" s="9" t="s">
        <v>405</v>
      </c>
      <c r="E336" s="9">
        <v>24.928572196064149</v>
      </c>
    </row>
    <row r="337" spans="1:5" ht="24.75">
      <c r="A337" s="9" t="s">
        <v>83</v>
      </c>
      <c r="B337" s="9" t="s">
        <v>67</v>
      </c>
      <c r="C337" s="9" t="s">
        <v>88</v>
      </c>
      <c r="D337" s="9" t="s">
        <v>406</v>
      </c>
      <c r="E337" s="9">
        <v>3.2596996333984674</v>
      </c>
    </row>
    <row r="338" spans="1:5" ht="24.75">
      <c r="A338" s="9" t="s">
        <v>83</v>
      </c>
      <c r="B338" s="9" t="s">
        <v>67</v>
      </c>
      <c r="C338" s="9" t="s">
        <v>88</v>
      </c>
      <c r="D338" s="9" t="s">
        <v>407</v>
      </c>
      <c r="E338" s="9">
        <v>20.095566781288923</v>
      </c>
    </row>
    <row r="339" spans="1:5" ht="24.75">
      <c r="A339" s="9" t="s">
        <v>83</v>
      </c>
      <c r="B339" s="9" t="s">
        <v>67</v>
      </c>
      <c r="C339" s="9" t="s">
        <v>88</v>
      </c>
      <c r="D339" s="9" t="s">
        <v>408</v>
      </c>
      <c r="E339" s="9">
        <v>17.249601703419049</v>
      </c>
    </row>
    <row r="340" spans="1:5" ht="24.75">
      <c r="A340" s="9" t="s">
        <v>83</v>
      </c>
      <c r="B340" s="9" t="s">
        <v>67</v>
      </c>
      <c r="C340" s="9" t="s">
        <v>88</v>
      </c>
      <c r="D340" s="9" t="s">
        <v>409</v>
      </c>
      <c r="E340" s="9">
        <v>6.4792014205853024</v>
      </c>
    </row>
    <row r="341" spans="1:5" ht="24.75">
      <c r="A341" s="9" t="s">
        <v>83</v>
      </c>
      <c r="B341" s="9" t="s">
        <v>67</v>
      </c>
      <c r="C341" s="9" t="s">
        <v>88</v>
      </c>
      <c r="D341" s="9" t="s">
        <v>410</v>
      </c>
      <c r="E341" s="9">
        <v>9.7095617986055256</v>
      </c>
    </row>
    <row r="342" spans="1:5" ht="24.75">
      <c r="A342" s="9" t="s">
        <v>83</v>
      </c>
      <c r="B342" s="9" t="s">
        <v>67</v>
      </c>
      <c r="C342" s="9" t="s">
        <v>88</v>
      </c>
      <c r="D342" s="9" t="s">
        <v>411</v>
      </c>
      <c r="E342" s="9">
        <v>5.0445087605634429</v>
      </c>
    </row>
    <row r="343" spans="1:5" ht="24.75">
      <c r="A343" s="9" t="s">
        <v>83</v>
      </c>
      <c r="B343" s="9" t="s">
        <v>67</v>
      </c>
      <c r="C343" s="9" t="s">
        <v>88</v>
      </c>
      <c r="D343" s="9" t="s">
        <v>412</v>
      </c>
      <c r="E343" s="9">
        <v>10.328601667452965</v>
      </c>
    </row>
    <row r="344" spans="1:5" ht="24.75">
      <c r="A344" s="9" t="s">
        <v>83</v>
      </c>
      <c r="B344" s="9" t="s">
        <v>67</v>
      </c>
      <c r="C344" s="9" t="s">
        <v>88</v>
      </c>
      <c r="D344" s="9" t="s">
        <v>413</v>
      </c>
      <c r="E344" s="9">
        <v>18.406607328857216</v>
      </c>
    </row>
    <row r="345" spans="1:5" ht="24.75">
      <c r="A345" s="9" t="s">
        <v>83</v>
      </c>
      <c r="B345" s="9" t="s">
        <v>67</v>
      </c>
      <c r="C345" s="9" t="s">
        <v>88</v>
      </c>
      <c r="D345" s="9" t="s">
        <v>414</v>
      </c>
      <c r="E345" s="9">
        <v>28.692185348824601</v>
      </c>
    </row>
    <row r="346" spans="1:5" ht="24.75">
      <c r="A346" s="9" t="s">
        <v>83</v>
      </c>
      <c r="B346" s="9" t="s">
        <v>67</v>
      </c>
      <c r="C346" s="9" t="s">
        <v>88</v>
      </c>
      <c r="D346" s="9" t="s">
        <v>415</v>
      </c>
      <c r="E346" s="9">
        <v>5.1929996081875052</v>
      </c>
    </row>
    <row r="347" spans="1:5" ht="24.75">
      <c r="A347" s="9" t="s">
        <v>83</v>
      </c>
      <c r="B347" s="9" t="s">
        <v>67</v>
      </c>
      <c r="C347" s="9" t="s">
        <v>88</v>
      </c>
      <c r="D347" s="9" t="s">
        <v>416</v>
      </c>
      <c r="E347" s="9">
        <v>7.711498053271109</v>
      </c>
    </row>
    <row r="348" spans="1:5" ht="24.75">
      <c r="A348" s="9" t="s">
        <v>83</v>
      </c>
      <c r="B348" s="9" t="s">
        <v>67</v>
      </c>
      <c r="C348" s="9" t="s">
        <v>88</v>
      </c>
      <c r="D348" s="9" t="s">
        <v>417</v>
      </c>
      <c r="E348" s="9">
        <v>5.4627175579235061</v>
      </c>
    </row>
    <row r="349" spans="1:5" ht="24.75">
      <c r="A349" s="9" t="s">
        <v>83</v>
      </c>
      <c r="B349" s="9" t="s">
        <v>67</v>
      </c>
      <c r="C349" s="9" t="s">
        <v>88</v>
      </c>
      <c r="D349" s="9" t="s">
        <v>418</v>
      </c>
      <c r="E349" s="9">
        <v>9.8699980730067125</v>
      </c>
    </row>
    <row r="350" spans="1:5" ht="24.75">
      <c r="A350" s="9" t="s">
        <v>83</v>
      </c>
      <c r="B350" s="9" t="s">
        <v>67</v>
      </c>
      <c r="C350" s="9" t="s">
        <v>88</v>
      </c>
      <c r="D350" s="9" t="s">
        <v>419</v>
      </c>
      <c r="E350" s="9">
        <v>31.87170374673757</v>
      </c>
    </row>
    <row r="351" spans="1:5" ht="24.75">
      <c r="A351" s="9" t="s">
        <v>83</v>
      </c>
      <c r="B351" s="9" t="s">
        <v>67</v>
      </c>
      <c r="C351" s="9" t="s">
        <v>88</v>
      </c>
      <c r="D351" s="9" t="s">
        <v>420</v>
      </c>
      <c r="E351" s="9">
        <v>49.994596041406524</v>
      </c>
    </row>
    <row r="352" spans="1:5" ht="24.75">
      <c r="A352" s="9" t="s">
        <v>83</v>
      </c>
      <c r="B352" s="9" t="s">
        <v>67</v>
      </c>
      <c r="C352" s="9" t="s">
        <v>88</v>
      </c>
      <c r="D352" s="9" t="s">
        <v>421</v>
      </c>
      <c r="E352" s="9">
        <v>83.673884308670011</v>
      </c>
    </row>
    <row r="353" spans="1:5" ht="24.75">
      <c r="A353" s="9" t="s">
        <v>83</v>
      </c>
      <c r="B353" s="9" t="s">
        <v>67</v>
      </c>
      <c r="C353" s="9" t="s">
        <v>88</v>
      </c>
      <c r="D353" s="9" t="s">
        <v>422</v>
      </c>
      <c r="E353" s="9">
        <v>61.797261696255404</v>
      </c>
    </row>
    <row r="354" spans="1:5" ht="24.75">
      <c r="A354" s="9" t="s">
        <v>83</v>
      </c>
      <c r="B354" s="9" t="s">
        <v>67</v>
      </c>
      <c r="C354" s="9" t="s">
        <v>88</v>
      </c>
      <c r="D354" s="9" t="s">
        <v>423</v>
      </c>
      <c r="E354" s="9">
        <v>23.297918328950519</v>
      </c>
    </row>
    <row r="355" spans="1:5" ht="24.75">
      <c r="A355" s="9" t="s">
        <v>83</v>
      </c>
      <c r="B355" s="9" t="s">
        <v>67</v>
      </c>
      <c r="C355" s="9" t="s">
        <v>88</v>
      </c>
      <c r="D355" s="9" t="s">
        <v>424</v>
      </c>
      <c r="E355" s="9">
        <v>4.2179790383229419</v>
      </c>
    </row>
    <row r="356" spans="1:5" ht="24.75">
      <c r="A356" s="9" t="s">
        <v>83</v>
      </c>
      <c r="B356" s="9" t="s">
        <v>67</v>
      </c>
      <c r="C356" s="9" t="s">
        <v>88</v>
      </c>
      <c r="D356" s="9" t="s">
        <v>425</v>
      </c>
      <c r="E356" s="9">
        <v>2.9223995266258953</v>
      </c>
    </row>
    <row r="357" spans="1:5" ht="24.75">
      <c r="A357" s="9" t="s">
        <v>83</v>
      </c>
      <c r="B357" s="9" t="s">
        <v>67</v>
      </c>
      <c r="C357" s="9" t="s">
        <v>88</v>
      </c>
      <c r="D357" s="9" t="s">
        <v>426</v>
      </c>
      <c r="E357" s="9">
        <v>27.433266642182577</v>
      </c>
    </row>
    <row r="358" spans="1:5" ht="24.75">
      <c r="A358" s="9" t="s">
        <v>83</v>
      </c>
      <c r="B358" s="9" t="s">
        <v>67</v>
      </c>
      <c r="C358" s="9" t="s">
        <v>88</v>
      </c>
      <c r="D358" s="9" t="s">
        <v>427</v>
      </c>
      <c r="E358" s="9">
        <v>11.984448363903752</v>
      </c>
    </row>
    <row r="359" spans="1:5" ht="24.75">
      <c r="A359" s="9" t="s">
        <v>83</v>
      </c>
      <c r="B359" s="9" t="s">
        <v>67</v>
      </c>
      <c r="C359" s="9" t="s">
        <v>88</v>
      </c>
      <c r="D359" s="9" t="s">
        <v>428</v>
      </c>
      <c r="E359" s="9">
        <v>1.2899995657155181</v>
      </c>
    </row>
    <row r="360" spans="1:5" ht="24.75">
      <c r="A360" s="9" t="s">
        <v>83</v>
      </c>
      <c r="B360" s="9" t="s">
        <v>67</v>
      </c>
      <c r="C360" s="9" t="s">
        <v>88</v>
      </c>
      <c r="D360" s="9" t="s">
        <v>429</v>
      </c>
      <c r="E360" s="9">
        <v>1.2914993176232112</v>
      </c>
    </row>
    <row r="361" spans="1:5" ht="24.75">
      <c r="A361" s="9" t="s">
        <v>83</v>
      </c>
      <c r="B361" s="9" t="s">
        <v>67</v>
      </c>
      <c r="C361" s="9" t="s">
        <v>88</v>
      </c>
      <c r="D361" s="9" t="s">
        <v>430</v>
      </c>
      <c r="E361" s="9">
        <v>0.39116066676043665</v>
      </c>
    </row>
    <row r="362" spans="1:5" ht="24.75">
      <c r="A362" s="9" t="s">
        <v>83</v>
      </c>
      <c r="B362" s="9" t="s">
        <v>67</v>
      </c>
      <c r="C362" s="9" t="s">
        <v>88</v>
      </c>
      <c r="D362" s="9" t="s">
        <v>431</v>
      </c>
      <c r="E362" s="9">
        <v>8.4633105209148809</v>
      </c>
    </row>
    <row r="363" spans="1:5" ht="24.75">
      <c r="A363" s="9" t="s">
        <v>83</v>
      </c>
      <c r="B363" s="9" t="s">
        <v>67</v>
      </c>
      <c r="C363" s="9" t="s">
        <v>88</v>
      </c>
      <c r="D363" s="9" t="s">
        <v>432</v>
      </c>
      <c r="E363" s="9">
        <v>0.68881467368797855</v>
      </c>
    </row>
    <row r="364" spans="1:5" ht="24.75">
      <c r="A364" s="9" t="s">
        <v>83</v>
      </c>
      <c r="B364" s="9" t="s">
        <v>67</v>
      </c>
      <c r="C364" s="9" t="s">
        <v>88</v>
      </c>
      <c r="D364" s="9" t="s">
        <v>433</v>
      </c>
      <c r="E364" s="9">
        <v>1.8899999555537532</v>
      </c>
    </row>
    <row r="365" spans="1:5" ht="24.75">
      <c r="A365" s="9" t="s">
        <v>83</v>
      </c>
      <c r="B365" s="9" t="s">
        <v>67</v>
      </c>
      <c r="C365" s="9" t="s">
        <v>88</v>
      </c>
      <c r="D365" s="9" t="s">
        <v>434</v>
      </c>
      <c r="E365" s="9">
        <v>11.326750744572077</v>
      </c>
    </row>
    <row r="366" spans="1:5" ht="24.75">
      <c r="A366" s="9" t="s">
        <v>83</v>
      </c>
      <c r="B366" s="9" t="s">
        <v>67</v>
      </c>
      <c r="C366" s="9" t="s">
        <v>88</v>
      </c>
      <c r="D366" s="9" t="s">
        <v>435</v>
      </c>
      <c r="E366" s="9">
        <v>3.9413021565631308</v>
      </c>
    </row>
    <row r="367" spans="1:5" ht="24.75">
      <c r="A367" s="9" t="s">
        <v>83</v>
      </c>
      <c r="B367" s="9" t="s">
        <v>67</v>
      </c>
      <c r="C367" s="9" t="s">
        <v>88</v>
      </c>
      <c r="D367" s="9" t="s">
        <v>436</v>
      </c>
      <c r="E367" s="9">
        <v>4.5823506799239473</v>
      </c>
    </row>
    <row r="368" spans="1:5" ht="24.75">
      <c r="A368" s="9" t="s">
        <v>83</v>
      </c>
      <c r="B368" s="9" t="s">
        <v>67</v>
      </c>
      <c r="C368" s="9" t="s">
        <v>88</v>
      </c>
      <c r="D368" s="9" t="s">
        <v>437</v>
      </c>
      <c r="E368" s="9">
        <v>4.6782515513930178</v>
      </c>
    </row>
    <row r="369" spans="1:5" ht="24.75">
      <c r="A369" s="9" t="s">
        <v>83</v>
      </c>
      <c r="B369" s="9" t="s">
        <v>67</v>
      </c>
      <c r="C369" s="9" t="s">
        <v>88</v>
      </c>
      <c r="D369" s="9" t="s">
        <v>438</v>
      </c>
      <c r="E369" s="9">
        <v>9.0209170661020668</v>
      </c>
    </row>
    <row r="370" spans="1:5" ht="24.75">
      <c r="A370" s="9" t="s">
        <v>83</v>
      </c>
      <c r="B370" s="9" t="s">
        <v>67</v>
      </c>
      <c r="C370" s="9" t="s">
        <v>88</v>
      </c>
      <c r="D370" s="9" t="s">
        <v>439</v>
      </c>
      <c r="E370" s="9">
        <v>2.4569999422198814</v>
      </c>
    </row>
    <row r="371" spans="1:5" ht="24.75">
      <c r="A371" s="9" t="s">
        <v>83</v>
      </c>
      <c r="B371" s="9" t="s">
        <v>67</v>
      </c>
      <c r="C371" s="9" t="s">
        <v>88</v>
      </c>
      <c r="D371" s="9" t="s">
        <v>440</v>
      </c>
      <c r="E371" s="9">
        <v>3.13083312686422</v>
      </c>
    </row>
    <row r="372" spans="1:5" ht="24.75">
      <c r="A372" s="9" t="s">
        <v>83</v>
      </c>
      <c r="B372" s="9" t="s">
        <v>67</v>
      </c>
      <c r="C372" s="9" t="s">
        <v>88</v>
      </c>
      <c r="D372" s="9" t="s">
        <v>441</v>
      </c>
      <c r="E372" s="9">
        <v>3.13083312686422</v>
      </c>
    </row>
    <row r="373" spans="1:5" ht="24.75">
      <c r="A373" s="9" t="s">
        <v>83</v>
      </c>
      <c r="B373" s="9" t="s">
        <v>67</v>
      </c>
      <c r="C373" s="9" t="s">
        <v>88</v>
      </c>
      <c r="D373" s="9" t="s">
        <v>442</v>
      </c>
      <c r="E373" s="9">
        <v>2.0881092963686321</v>
      </c>
    </row>
    <row r="374" spans="1:5" ht="24.75">
      <c r="A374" s="9" t="s">
        <v>83</v>
      </c>
      <c r="B374" s="9" t="s">
        <v>67</v>
      </c>
      <c r="C374" s="9" t="s">
        <v>88</v>
      </c>
      <c r="D374" s="9" t="s">
        <v>443</v>
      </c>
      <c r="E374" s="9">
        <v>5.4489996470579669</v>
      </c>
    </row>
    <row r="375" spans="1:5" ht="24.75">
      <c r="A375" s="9" t="s">
        <v>83</v>
      </c>
      <c r="B375" s="9" t="s">
        <v>67</v>
      </c>
      <c r="C375" s="9" t="s">
        <v>88</v>
      </c>
      <c r="D375" s="9" t="s">
        <v>444</v>
      </c>
      <c r="E375" s="9">
        <v>0.85574896148655977</v>
      </c>
    </row>
    <row r="376" spans="1:5" ht="24.75">
      <c r="A376" s="9" t="s">
        <v>83</v>
      </c>
      <c r="B376" s="9" t="s">
        <v>67</v>
      </c>
      <c r="C376" s="9" t="s">
        <v>88</v>
      </c>
      <c r="D376" s="9" t="s">
        <v>445</v>
      </c>
      <c r="E376" s="9">
        <v>10.774496366591617</v>
      </c>
    </row>
    <row r="377" spans="1:5" ht="24.75">
      <c r="A377" s="9" t="s">
        <v>83</v>
      </c>
      <c r="B377" s="9" t="s">
        <v>67</v>
      </c>
      <c r="C377" s="9" t="s">
        <v>88</v>
      </c>
      <c r="D377" s="9" t="s">
        <v>446</v>
      </c>
      <c r="E377" s="9">
        <v>6.2221499332080032</v>
      </c>
    </row>
    <row r="378" spans="1:5" ht="24.75">
      <c r="A378" s="9" t="s">
        <v>83</v>
      </c>
      <c r="B378" s="9" t="s">
        <v>67</v>
      </c>
      <c r="C378" s="9" t="s">
        <v>88</v>
      </c>
      <c r="D378" s="9" t="s">
        <v>447</v>
      </c>
      <c r="E378" s="9">
        <v>24.207141503849126</v>
      </c>
    </row>
    <row r="379" spans="1:5" ht="24.75">
      <c r="A379" s="9" t="s">
        <v>83</v>
      </c>
      <c r="B379" s="9" t="s">
        <v>67</v>
      </c>
      <c r="C379" s="9" t="s">
        <v>88</v>
      </c>
      <c r="D379" s="9" t="s">
        <v>448</v>
      </c>
      <c r="E379" s="9">
        <v>6.2221498269924789</v>
      </c>
    </row>
    <row r="380" spans="1:5" ht="24.75">
      <c r="A380" s="9" t="s">
        <v>83</v>
      </c>
      <c r="B380" s="9" t="s">
        <v>67</v>
      </c>
      <c r="C380" s="9" t="s">
        <v>88</v>
      </c>
      <c r="D380" s="9" t="s">
        <v>449</v>
      </c>
      <c r="E380" s="9">
        <v>10.823995580122117</v>
      </c>
    </row>
    <row r="381" spans="1:5" ht="24.75">
      <c r="A381" s="9" t="s">
        <v>83</v>
      </c>
      <c r="B381" s="9" t="s">
        <v>67</v>
      </c>
      <c r="C381" s="9" t="s">
        <v>88</v>
      </c>
      <c r="D381" s="9" t="s">
        <v>450</v>
      </c>
      <c r="E381" s="9">
        <v>0.85499891005994355</v>
      </c>
    </row>
    <row r="382" spans="1:5" ht="24.75">
      <c r="A382" s="9" t="s">
        <v>83</v>
      </c>
      <c r="B382" s="9" t="s">
        <v>67</v>
      </c>
      <c r="C382" s="9" t="s">
        <v>88</v>
      </c>
      <c r="D382" s="9" t="s">
        <v>451</v>
      </c>
      <c r="E382" s="9">
        <v>1.184999737119071</v>
      </c>
    </row>
    <row r="383" spans="1:5" ht="24.75">
      <c r="A383" s="9" t="s">
        <v>83</v>
      </c>
      <c r="B383" s="9" t="s">
        <v>67</v>
      </c>
      <c r="C383" s="9" t="s">
        <v>88</v>
      </c>
      <c r="D383" s="9" t="s">
        <v>452</v>
      </c>
      <c r="E383" s="9">
        <v>0.6005952094790209</v>
      </c>
    </row>
    <row r="384" spans="1:5" ht="24.75">
      <c r="A384" s="9" t="s">
        <v>83</v>
      </c>
      <c r="B384" s="9" t="s">
        <v>67</v>
      </c>
      <c r="C384" s="9" t="s">
        <v>88</v>
      </c>
      <c r="D384" s="9" t="s">
        <v>453</v>
      </c>
      <c r="E384" s="9">
        <v>0.60029984944629788</v>
      </c>
    </row>
    <row r="385" spans="1:5" ht="24.75">
      <c r="A385" s="9" t="s">
        <v>83</v>
      </c>
      <c r="B385" s="9" t="s">
        <v>67</v>
      </c>
      <c r="C385" s="9" t="s">
        <v>88</v>
      </c>
      <c r="D385" s="9" t="s">
        <v>454</v>
      </c>
      <c r="E385" s="9">
        <v>8.2101504365275488</v>
      </c>
    </row>
    <row r="386" spans="1:5" ht="24.75">
      <c r="A386" s="9" t="s">
        <v>83</v>
      </c>
      <c r="B386" s="9" t="s">
        <v>67</v>
      </c>
      <c r="C386" s="9" t="s">
        <v>88</v>
      </c>
      <c r="D386" s="9" t="s">
        <v>455</v>
      </c>
      <c r="E386" s="9">
        <v>0.59839810765539658</v>
      </c>
    </row>
    <row r="387" spans="1:5" ht="24.75">
      <c r="A387" s="9" t="s">
        <v>83</v>
      </c>
      <c r="B387" s="9" t="s">
        <v>67</v>
      </c>
      <c r="C387" s="9" t="s">
        <v>88</v>
      </c>
      <c r="D387" s="9" t="s">
        <v>456</v>
      </c>
      <c r="E387" s="9">
        <v>0.61965020347943389</v>
      </c>
    </row>
    <row r="388" spans="1:5" ht="24.75">
      <c r="A388" s="9" t="s">
        <v>83</v>
      </c>
      <c r="B388" s="9" t="s">
        <v>67</v>
      </c>
      <c r="C388" s="9" t="s">
        <v>88</v>
      </c>
      <c r="D388" s="9" t="s">
        <v>457</v>
      </c>
      <c r="E388" s="9">
        <v>2.7174497363397516</v>
      </c>
    </row>
    <row r="389" spans="1:5" ht="24.75">
      <c r="A389" s="9" t="s">
        <v>83</v>
      </c>
      <c r="B389" s="9" t="s">
        <v>67</v>
      </c>
      <c r="C389" s="9" t="s">
        <v>88</v>
      </c>
      <c r="D389" s="9" t="s">
        <v>458</v>
      </c>
      <c r="E389" s="9">
        <v>0.92309779180237028</v>
      </c>
    </row>
    <row r="390" spans="1:5" ht="24.75">
      <c r="A390" s="9" t="s">
        <v>83</v>
      </c>
      <c r="B390" s="9" t="s">
        <v>67</v>
      </c>
      <c r="C390" s="9" t="s">
        <v>88</v>
      </c>
      <c r="D390" s="9" t="s">
        <v>459</v>
      </c>
      <c r="E390" s="9">
        <v>0.59245002550831649</v>
      </c>
    </row>
    <row r="391" spans="1:5" ht="24.75">
      <c r="A391" s="9" t="s">
        <v>83</v>
      </c>
      <c r="B391" s="9" t="s">
        <v>67</v>
      </c>
      <c r="C391" s="9" t="s">
        <v>88</v>
      </c>
      <c r="D391" s="9" t="s">
        <v>460</v>
      </c>
      <c r="E391" s="9">
        <v>8.2101504359050814</v>
      </c>
    </row>
    <row r="392" spans="1:5" ht="24.75">
      <c r="A392" s="9" t="s">
        <v>83</v>
      </c>
      <c r="B392" s="9" t="s">
        <v>67</v>
      </c>
      <c r="C392" s="9" t="s">
        <v>88</v>
      </c>
      <c r="D392" s="9" t="s">
        <v>461</v>
      </c>
      <c r="E392" s="9">
        <v>0.59839810765539658</v>
      </c>
    </row>
    <row r="393" spans="1:5" ht="24.75">
      <c r="A393" s="9" t="s">
        <v>83</v>
      </c>
      <c r="B393" s="9" t="s">
        <v>67</v>
      </c>
      <c r="C393" s="9" t="s">
        <v>88</v>
      </c>
      <c r="D393" s="9" t="s">
        <v>462</v>
      </c>
      <c r="E393" s="9">
        <v>0.64515019612936908</v>
      </c>
    </row>
    <row r="394" spans="1:5" ht="24.75">
      <c r="A394" s="9" t="s">
        <v>83</v>
      </c>
      <c r="B394" s="9" t="s">
        <v>67</v>
      </c>
      <c r="C394" s="9" t="s">
        <v>88</v>
      </c>
      <c r="D394" s="9" t="s">
        <v>463</v>
      </c>
      <c r="E394" s="9">
        <v>2.7174497363397485</v>
      </c>
    </row>
    <row r="395" spans="1:5" ht="24.75">
      <c r="A395" s="9" t="s">
        <v>83</v>
      </c>
      <c r="B395" s="9" t="s">
        <v>67</v>
      </c>
      <c r="C395" s="9" t="s">
        <v>88</v>
      </c>
      <c r="D395" s="9" t="s">
        <v>464</v>
      </c>
      <c r="E395" s="9">
        <v>0.92309779180236662</v>
      </c>
    </row>
    <row r="396" spans="1:5" ht="24.75">
      <c r="A396" s="9" t="s">
        <v>83</v>
      </c>
      <c r="B396" s="9" t="s">
        <v>67</v>
      </c>
      <c r="C396" s="9" t="s">
        <v>88</v>
      </c>
      <c r="D396" s="9" t="s">
        <v>465</v>
      </c>
      <c r="E396" s="9">
        <v>0.59245002550830916</v>
      </c>
    </row>
    <row r="397" spans="1:5" ht="24.75">
      <c r="A397" s="9" t="s">
        <v>83</v>
      </c>
      <c r="B397" s="9" t="s">
        <v>67</v>
      </c>
      <c r="C397" s="9" t="s">
        <v>88</v>
      </c>
      <c r="D397" s="9" t="s">
        <v>466</v>
      </c>
      <c r="E397" s="9">
        <v>1.3665788797635243</v>
      </c>
    </row>
    <row r="398" spans="1:5" ht="24.75">
      <c r="A398" s="9" t="s">
        <v>83</v>
      </c>
      <c r="B398" s="9" t="s">
        <v>67</v>
      </c>
      <c r="C398" s="9" t="s">
        <v>88</v>
      </c>
      <c r="D398" s="9" t="s">
        <v>467</v>
      </c>
      <c r="E398" s="9">
        <v>1.1922750300762963</v>
      </c>
    </row>
    <row r="399" spans="1:5" ht="24.75">
      <c r="A399" s="9" t="s">
        <v>83</v>
      </c>
      <c r="B399" s="9" t="s">
        <v>67</v>
      </c>
      <c r="C399" s="9" t="s">
        <v>88</v>
      </c>
      <c r="D399" s="9" t="s">
        <v>468</v>
      </c>
      <c r="E399" s="9">
        <v>1.3665787009495918</v>
      </c>
    </row>
    <row r="400" spans="1:5" ht="24.75">
      <c r="A400" s="9" t="s">
        <v>83</v>
      </c>
      <c r="B400" s="9" t="s">
        <v>67</v>
      </c>
      <c r="C400" s="9" t="s">
        <v>88</v>
      </c>
      <c r="D400" s="9" t="s">
        <v>469</v>
      </c>
      <c r="E400" s="9">
        <v>1.1922750300762917</v>
      </c>
    </row>
    <row r="401" spans="1:5" ht="24.75">
      <c r="A401" s="9" t="s">
        <v>83</v>
      </c>
      <c r="B401" s="9" t="s">
        <v>67</v>
      </c>
      <c r="C401" s="9" t="s">
        <v>88</v>
      </c>
      <c r="D401" s="9" t="s">
        <v>470</v>
      </c>
      <c r="E401" s="9">
        <v>11.853678233128539</v>
      </c>
    </row>
    <row r="402" spans="1:5" ht="24.75">
      <c r="A402" s="9" t="s">
        <v>83</v>
      </c>
      <c r="B402" s="9" t="s">
        <v>67</v>
      </c>
      <c r="C402" s="9" t="s">
        <v>88</v>
      </c>
      <c r="D402" s="9" t="s">
        <v>471</v>
      </c>
      <c r="E402" s="9">
        <v>11.908635310057839</v>
      </c>
    </row>
    <row r="403" spans="1:5" ht="24.75">
      <c r="A403" s="9" t="s">
        <v>83</v>
      </c>
      <c r="B403" s="9" t="s">
        <v>67</v>
      </c>
      <c r="C403" s="9" t="s">
        <v>88</v>
      </c>
      <c r="D403" s="9" t="s">
        <v>472</v>
      </c>
      <c r="E403" s="9">
        <v>11.853678224187822</v>
      </c>
    </row>
    <row r="404" spans="1:5" ht="24.75">
      <c r="A404" s="9" t="s">
        <v>83</v>
      </c>
      <c r="B404" s="9" t="s">
        <v>67</v>
      </c>
      <c r="C404" s="9" t="s">
        <v>88</v>
      </c>
      <c r="D404" s="9" t="s">
        <v>473</v>
      </c>
      <c r="E404" s="9">
        <v>11.908635310057825</v>
      </c>
    </row>
    <row r="405" spans="1:5" ht="24.75">
      <c r="A405" s="9" t="s">
        <v>83</v>
      </c>
      <c r="B405" s="9" t="s">
        <v>67</v>
      </c>
      <c r="C405" s="9" t="s">
        <v>88</v>
      </c>
      <c r="D405" s="9" t="s">
        <v>474</v>
      </c>
      <c r="E405" s="9">
        <v>0.47999971250670215</v>
      </c>
    </row>
    <row r="406" spans="1:5" ht="24.75">
      <c r="A406" s="9" t="s">
        <v>83</v>
      </c>
      <c r="B406" s="9" t="s">
        <v>67</v>
      </c>
      <c r="C406" s="9" t="s">
        <v>88</v>
      </c>
      <c r="D406" s="9" t="s">
        <v>475</v>
      </c>
      <c r="E406" s="9">
        <v>0.48270000614295544</v>
      </c>
    </row>
    <row r="407" spans="1:5" ht="24.75">
      <c r="A407" s="9" t="s">
        <v>83</v>
      </c>
      <c r="B407" s="9" t="s">
        <v>67</v>
      </c>
      <c r="C407" s="9" t="s">
        <v>88</v>
      </c>
      <c r="D407" s="9" t="s">
        <v>476</v>
      </c>
      <c r="E407" s="9">
        <v>1.651201601060674</v>
      </c>
    </row>
    <row r="408" spans="1:5" ht="24.75">
      <c r="A408" s="9" t="s">
        <v>83</v>
      </c>
      <c r="B408" s="9" t="s">
        <v>67</v>
      </c>
      <c r="C408" s="9" t="s">
        <v>88</v>
      </c>
      <c r="D408" s="9" t="s">
        <v>477</v>
      </c>
      <c r="E408" s="9">
        <v>1.7445948151144399</v>
      </c>
    </row>
    <row r="409" spans="1:5" ht="24.75">
      <c r="A409" s="9" t="s">
        <v>83</v>
      </c>
      <c r="B409" s="9" t="s">
        <v>67</v>
      </c>
      <c r="C409" s="9" t="s">
        <v>88</v>
      </c>
      <c r="D409" s="9" t="s">
        <v>478</v>
      </c>
      <c r="E409" s="9">
        <v>1.1505006735353613</v>
      </c>
    </row>
    <row r="410" spans="1:5" ht="24.75">
      <c r="A410" s="9" t="s">
        <v>83</v>
      </c>
      <c r="B410" s="9" t="s">
        <v>67</v>
      </c>
      <c r="C410" s="9" t="s">
        <v>88</v>
      </c>
      <c r="D410" s="9" t="s">
        <v>479</v>
      </c>
      <c r="E410" s="9">
        <v>1.0512233075282054</v>
      </c>
    </row>
    <row r="411" spans="1:5" ht="24.75">
      <c r="A411" s="9" t="s">
        <v>83</v>
      </c>
      <c r="B411" s="9" t="s">
        <v>67</v>
      </c>
      <c r="C411" s="9" t="s">
        <v>88</v>
      </c>
      <c r="D411" s="9" t="s">
        <v>480</v>
      </c>
      <c r="E411" s="9">
        <v>1.2690006054376319</v>
      </c>
    </row>
    <row r="412" spans="1:5" ht="24.75">
      <c r="A412" s="9" t="s">
        <v>83</v>
      </c>
      <c r="B412" s="9" t="s">
        <v>67</v>
      </c>
      <c r="C412" s="9" t="s">
        <v>88</v>
      </c>
      <c r="D412" s="9" t="s">
        <v>481</v>
      </c>
      <c r="E412" s="9">
        <v>1.1096769843594261</v>
      </c>
    </row>
    <row r="413" spans="1:5" ht="24.75">
      <c r="A413" s="9" t="s">
        <v>83</v>
      </c>
      <c r="B413" s="9" t="s">
        <v>67</v>
      </c>
      <c r="C413" s="9" t="s">
        <v>88</v>
      </c>
      <c r="D413" s="9" t="s">
        <v>482</v>
      </c>
      <c r="E413" s="9">
        <v>1.7097010536938198</v>
      </c>
    </row>
    <row r="414" spans="1:5" ht="24.75">
      <c r="A414" s="9" t="s">
        <v>83</v>
      </c>
      <c r="B414" s="9" t="s">
        <v>67</v>
      </c>
      <c r="C414" s="9" t="s">
        <v>88</v>
      </c>
      <c r="D414" s="9" t="s">
        <v>483</v>
      </c>
      <c r="E414" s="9">
        <v>1.863001401412709</v>
      </c>
    </row>
    <row r="415" spans="1:5" ht="24.75">
      <c r="A415" s="9" t="s">
        <v>83</v>
      </c>
      <c r="B415" s="9" t="s">
        <v>67</v>
      </c>
      <c r="C415" s="9" t="s">
        <v>88</v>
      </c>
      <c r="D415" s="9" t="s">
        <v>484</v>
      </c>
      <c r="E415" s="9">
        <v>1.1130001943204113</v>
      </c>
    </row>
    <row r="416" spans="1:5" ht="24.75">
      <c r="A416" s="9" t="s">
        <v>83</v>
      </c>
      <c r="B416" s="9" t="s">
        <v>67</v>
      </c>
      <c r="C416" s="9" t="s">
        <v>88</v>
      </c>
      <c r="D416" s="9" t="s">
        <v>485</v>
      </c>
      <c r="E416" s="9">
        <v>1.1475000134062878</v>
      </c>
    </row>
    <row r="417" spans="1:5" ht="24.75">
      <c r="A417" s="9" t="s">
        <v>83</v>
      </c>
      <c r="B417" s="9" t="s">
        <v>67</v>
      </c>
      <c r="C417" s="9" t="s">
        <v>88</v>
      </c>
      <c r="D417" s="9" t="s">
        <v>486</v>
      </c>
      <c r="E417" s="9">
        <v>1.7475016508397951</v>
      </c>
    </row>
    <row r="418" spans="1:5" ht="24.75">
      <c r="A418" s="9" t="s">
        <v>83</v>
      </c>
      <c r="B418" s="9" t="s">
        <v>67</v>
      </c>
      <c r="C418" s="9" t="s">
        <v>88</v>
      </c>
      <c r="D418" s="9" t="s">
        <v>487</v>
      </c>
      <c r="E418" s="9">
        <v>1.7070014678955159</v>
      </c>
    </row>
    <row r="419" spans="1:5" ht="24.75">
      <c r="A419" s="9" t="s">
        <v>83</v>
      </c>
      <c r="B419" s="9" t="s">
        <v>67</v>
      </c>
      <c r="C419" s="9" t="s">
        <v>88</v>
      </c>
      <c r="D419" s="9" t="s">
        <v>488</v>
      </c>
      <c r="E419" s="9">
        <v>1.867501621206477</v>
      </c>
    </row>
    <row r="420" spans="1:5" ht="24.75">
      <c r="A420" s="9" t="s">
        <v>83</v>
      </c>
      <c r="B420" s="9" t="s">
        <v>67</v>
      </c>
      <c r="C420" s="9" t="s">
        <v>88</v>
      </c>
      <c r="D420" s="9" t="s">
        <v>489</v>
      </c>
      <c r="E420" s="9">
        <v>2.0220010038578269</v>
      </c>
    </row>
    <row r="421" spans="1:5" ht="24.75">
      <c r="A421" s="9" t="s">
        <v>83</v>
      </c>
      <c r="B421" s="9" t="s">
        <v>67</v>
      </c>
      <c r="C421" s="9" t="s">
        <v>88</v>
      </c>
      <c r="D421" s="9" t="s">
        <v>490</v>
      </c>
      <c r="E421" s="9">
        <v>1.2705000163021476</v>
      </c>
    </row>
    <row r="422" spans="1:5" ht="24.75">
      <c r="A422" s="9" t="s">
        <v>83</v>
      </c>
      <c r="B422" s="9" t="s">
        <v>67</v>
      </c>
      <c r="C422" s="9" t="s">
        <v>88</v>
      </c>
      <c r="D422" s="9" t="s">
        <v>491</v>
      </c>
      <c r="E422" s="9">
        <v>1.378821969900238</v>
      </c>
    </row>
    <row r="423" spans="1:5" ht="24.75">
      <c r="A423" s="9" t="s">
        <v>83</v>
      </c>
      <c r="B423" s="9" t="s">
        <v>67</v>
      </c>
      <c r="C423" s="9" t="s">
        <v>88</v>
      </c>
      <c r="D423" s="9" t="s">
        <v>492</v>
      </c>
      <c r="E423" s="9">
        <v>0.30254991400694886</v>
      </c>
    </row>
    <row r="424" spans="1:5" ht="24.75">
      <c r="A424" s="9" t="s">
        <v>83</v>
      </c>
      <c r="B424" s="9" t="s">
        <v>67</v>
      </c>
      <c r="C424" s="9" t="s">
        <v>88</v>
      </c>
      <c r="D424" s="9" t="s">
        <v>493</v>
      </c>
      <c r="E424" s="9">
        <v>0.48195027453112371</v>
      </c>
    </row>
    <row r="425" spans="1:5" ht="24.75">
      <c r="A425" s="9" t="s">
        <v>83</v>
      </c>
      <c r="B425" s="9" t="s">
        <v>67</v>
      </c>
      <c r="C425" s="9" t="s">
        <v>88</v>
      </c>
      <c r="D425" s="9" t="s">
        <v>494</v>
      </c>
      <c r="E425" s="9">
        <v>29.753232818960949</v>
      </c>
    </row>
    <row r="426" spans="1:5" ht="24.75">
      <c r="A426" s="9" t="s">
        <v>83</v>
      </c>
      <c r="B426" s="9" t="s">
        <v>67</v>
      </c>
      <c r="C426" s="9" t="s">
        <v>88</v>
      </c>
      <c r="D426" s="9" t="s">
        <v>495</v>
      </c>
      <c r="E426" s="9">
        <v>29.574432487742595</v>
      </c>
    </row>
    <row r="427" spans="1:5" ht="24.75">
      <c r="A427" s="9" t="s">
        <v>83</v>
      </c>
      <c r="B427" s="9" t="s">
        <v>67</v>
      </c>
      <c r="C427" s="9" t="s">
        <v>88</v>
      </c>
      <c r="D427" s="9" t="s">
        <v>496</v>
      </c>
      <c r="E427" s="9">
        <v>36.733071595861489</v>
      </c>
    </row>
    <row r="428" spans="1:5" ht="24.75">
      <c r="A428" s="9" t="s">
        <v>83</v>
      </c>
      <c r="B428" s="9" t="s">
        <v>67</v>
      </c>
      <c r="C428" s="9" t="s">
        <v>88</v>
      </c>
      <c r="D428" s="9" t="s">
        <v>497</v>
      </c>
      <c r="E428" s="9">
        <v>32.728556100857041</v>
      </c>
    </row>
    <row r="429" spans="1:5" ht="24.75">
      <c r="A429" s="9" t="s">
        <v>83</v>
      </c>
      <c r="B429" s="9" t="s">
        <v>67</v>
      </c>
      <c r="C429" s="9" t="s">
        <v>88</v>
      </c>
      <c r="D429" s="9" t="s">
        <v>498</v>
      </c>
      <c r="E429" s="9">
        <v>0.4807502159194591</v>
      </c>
    </row>
    <row r="430" spans="1:5" ht="24.75">
      <c r="A430" s="9" t="s">
        <v>83</v>
      </c>
      <c r="B430" s="9" t="s">
        <v>67</v>
      </c>
      <c r="C430" s="9" t="s">
        <v>88</v>
      </c>
      <c r="D430" s="9" t="s">
        <v>499</v>
      </c>
      <c r="E430" s="9">
        <v>0.30194988470111656</v>
      </c>
    </row>
    <row r="431" spans="1:5" ht="24.75">
      <c r="A431" s="9" t="s">
        <v>83</v>
      </c>
      <c r="B431" s="9" t="s">
        <v>67</v>
      </c>
      <c r="C431" s="9" t="s">
        <v>88</v>
      </c>
      <c r="D431" s="9" t="s">
        <v>500</v>
      </c>
      <c r="E431" s="9">
        <v>0.51900020185675266</v>
      </c>
    </row>
    <row r="432" spans="1:5" ht="24.75">
      <c r="A432" s="9" t="s">
        <v>83</v>
      </c>
      <c r="B432" s="9" t="s">
        <v>67</v>
      </c>
      <c r="C432" s="9" t="s">
        <v>88</v>
      </c>
      <c r="D432" s="9" t="s">
        <v>501</v>
      </c>
      <c r="E432" s="9">
        <v>1.1847709160700282</v>
      </c>
    </row>
    <row r="433" spans="1:5" ht="24.75">
      <c r="A433" s="9" t="s">
        <v>83</v>
      </c>
      <c r="B433" s="9" t="s">
        <v>67</v>
      </c>
      <c r="C433" s="9" t="s">
        <v>88</v>
      </c>
      <c r="D433" s="9" t="s">
        <v>502</v>
      </c>
      <c r="E433" s="9">
        <v>1.1847709160700282</v>
      </c>
    </row>
    <row r="434" spans="1:5" ht="24.75">
      <c r="A434" s="9" t="s">
        <v>83</v>
      </c>
      <c r="B434" s="9" t="s">
        <v>67</v>
      </c>
      <c r="C434" s="9" t="s">
        <v>88</v>
      </c>
      <c r="D434" s="9" t="s">
        <v>503</v>
      </c>
      <c r="E434" s="9">
        <v>0.72660028259945375</v>
      </c>
    </row>
    <row r="435" spans="1:5" ht="24.75">
      <c r="A435" s="9" t="s">
        <v>83</v>
      </c>
      <c r="B435" s="9" t="s">
        <v>67</v>
      </c>
      <c r="C435" s="9" t="s">
        <v>88</v>
      </c>
      <c r="D435" s="9" t="s">
        <v>504</v>
      </c>
      <c r="E435" s="9">
        <v>8.830760932719004</v>
      </c>
    </row>
    <row r="436" spans="1:5" ht="24.75">
      <c r="A436" s="9" t="s">
        <v>83</v>
      </c>
      <c r="B436" s="9" t="s">
        <v>67</v>
      </c>
      <c r="C436" s="9" t="s">
        <v>88</v>
      </c>
      <c r="D436" s="9" t="s">
        <v>505</v>
      </c>
      <c r="E436" s="9">
        <v>0.45361550242516691</v>
      </c>
    </row>
    <row r="437" spans="1:5" ht="24.75">
      <c r="A437" s="9" t="s">
        <v>83</v>
      </c>
      <c r="B437" s="9" t="s">
        <v>67</v>
      </c>
      <c r="C437" s="9" t="s">
        <v>88</v>
      </c>
      <c r="D437" s="9" t="s">
        <v>506</v>
      </c>
      <c r="E437" s="9">
        <v>17.609795808212183</v>
      </c>
    </row>
    <row r="438" spans="1:5" ht="24.75">
      <c r="A438" s="9" t="s">
        <v>83</v>
      </c>
      <c r="B438" s="9" t="s">
        <v>67</v>
      </c>
      <c r="C438" s="9" t="s">
        <v>88</v>
      </c>
      <c r="D438" s="9" t="s">
        <v>507</v>
      </c>
      <c r="E438" s="9">
        <v>0.71096775202910723</v>
      </c>
    </row>
    <row r="439" spans="1:5" ht="24.75">
      <c r="A439" s="9" t="s">
        <v>83</v>
      </c>
      <c r="B439" s="9" t="s">
        <v>67</v>
      </c>
      <c r="C439" s="9" t="s">
        <v>88</v>
      </c>
      <c r="D439" s="9" t="s">
        <v>508</v>
      </c>
      <c r="E439" s="9">
        <v>22.168183146642232</v>
      </c>
    </row>
    <row r="440" spans="1:5" ht="24.75">
      <c r="A440" s="9" t="s">
        <v>83</v>
      </c>
      <c r="B440" s="9" t="s">
        <v>67</v>
      </c>
      <c r="C440" s="9" t="s">
        <v>88</v>
      </c>
      <c r="D440" s="9" t="s">
        <v>509</v>
      </c>
      <c r="E440" s="9">
        <v>1.8377532285453773</v>
      </c>
    </row>
    <row r="441" spans="1:5" ht="24.75">
      <c r="A441" s="9" t="s">
        <v>83</v>
      </c>
      <c r="B441" s="9" t="s">
        <v>67</v>
      </c>
      <c r="C441" s="9" t="s">
        <v>88</v>
      </c>
      <c r="D441" s="9" t="s">
        <v>510</v>
      </c>
      <c r="E441" s="9">
        <v>0.84937674353990988</v>
      </c>
    </row>
    <row r="442" spans="1:5" ht="24.75">
      <c r="A442" s="9" t="s">
        <v>83</v>
      </c>
      <c r="B442" s="9" t="s">
        <v>67</v>
      </c>
      <c r="C442" s="9" t="s">
        <v>88</v>
      </c>
      <c r="D442" s="9" t="s">
        <v>511</v>
      </c>
      <c r="E442" s="9">
        <v>1.852542526148516</v>
      </c>
    </row>
    <row r="443" spans="1:5" ht="24.75">
      <c r="A443" s="9" t="s">
        <v>83</v>
      </c>
      <c r="B443" s="9" t="s">
        <v>67</v>
      </c>
      <c r="C443" s="9" t="s">
        <v>88</v>
      </c>
      <c r="D443" s="9" t="s">
        <v>512</v>
      </c>
      <c r="E443" s="9">
        <v>0.84852817395777402</v>
      </c>
    </row>
    <row r="444" spans="1:5" ht="24.75">
      <c r="A444" s="9" t="s">
        <v>83</v>
      </c>
      <c r="B444" s="9" t="s">
        <v>67</v>
      </c>
      <c r="C444" s="9" t="s">
        <v>88</v>
      </c>
      <c r="D444" s="9" t="s">
        <v>513</v>
      </c>
      <c r="E444" s="9">
        <v>1.7495062570455961</v>
      </c>
    </row>
    <row r="445" spans="1:5" ht="24.75">
      <c r="A445" s="9" t="s">
        <v>83</v>
      </c>
      <c r="B445" s="9" t="s">
        <v>67</v>
      </c>
      <c r="C445" s="9" t="s">
        <v>88</v>
      </c>
      <c r="D445" s="9" t="s">
        <v>514</v>
      </c>
      <c r="E445" s="9">
        <v>0.84937674353991022</v>
      </c>
    </row>
    <row r="446" spans="1:5" ht="24.75">
      <c r="A446" s="9" t="s">
        <v>83</v>
      </c>
      <c r="B446" s="9" t="s">
        <v>67</v>
      </c>
      <c r="C446" s="9" t="s">
        <v>88</v>
      </c>
      <c r="D446" s="9" t="s">
        <v>515</v>
      </c>
      <c r="E446" s="9">
        <v>1.8888470784886611</v>
      </c>
    </row>
    <row r="447" spans="1:5" ht="24.75">
      <c r="A447" s="9" t="s">
        <v>83</v>
      </c>
      <c r="B447" s="9" t="s">
        <v>67</v>
      </c>
      <c r="C447" s="9" t="s">
        <v>88</v>
      </c>
      <c r="D447" s="9" t="s">
        <v>516</v>
      </c>
      <c r="E447" s="9">
        <v>0.72540011907255564</v>
      </c>
    </row>
    <row r="448" spans="1:5" ht="24.75">
      <c r="A448" s="9" t="s">
        <v>83</v>
      </c>
      <c r="B448" s="9" t="s">
        <v>67</v>
      </c>
      <c r="C448" s="9" t="s">
        <v>88</v>
      </c>
      <c r="D448" s="9" t="s">
        <v>517</v>
      </c>
      <c r="E448" s="9">
        <v>1.5886250658199814</v>
      </c>
    </row>
    <row r="449" spans="1:5" ht="24.75">
      <c r="A449" s="9" t="s">
        <v>83</v>
      </c>
      <c r="B449" s="9" t="s">
        <v>67</v>
      </c>
      <c r="C449" s="9" t="s">
        <v>88</v>
      </c>
      <c r="D449" s="9" t="s">
        <v>518</v>
      </c>
      <c r="E449" s="9">
        <v>0.84937674353991</v>
      </c>
    </row>
    <row r="450" spans="1:5" ht="24.75">
      <c r="A450" s="9" t="s">
        <v>83</v>
      </c>
      <c r="B450" s="9" t="s">
        <v>67</v>
      </c>
      <c r="C450" s="9" t="s">
        <v>88</v>
      </c>
      <c r="D450" s="9" t="s">
        <v>519</v>
      </c>
      <c r="E450" s="9">
        <v>2.3495987933534197</v>
      </c>
    </row>
    <row r="451" spans="1:5" ht="24.75">
      <c r="A451" s="9" t="s">
        <v>83</v>
      </c>
      <c r="B451" s="9" t="s">
        <v>67</v>
      </c>
      <c r="C451" s="9" t="s">
        <v>88</v>
      </c>
      <c r="D451" s="9" t="s">
        <v>520</v>
      </c>
      <c r="E451" s="9">
        <v>0.8485281739577778</v>
      </c>
    </row>
    <row r="452" spans="1:5" ht="24.75">
      <c r="A452" s="9" t="s">
        <v>83</v>
      </c>
      <c r="B452" s="9" t="s">
        <v>67</v>
      </c>
      <c r="C452" s="9" t="s">
        <v>88</v>
      </c>
      <c r="D452" s="9" t="s">
        <v>521</v>
      </c>
      <c r="E452" s="9">
        <v>1.2524499898406853</v>
      </c>
    </row>
    <row r="453" spans="1:5" ht="24.75">
      <c r="A453" s="9" t="s">
        <v>83</v>
      </c>
      <c r="B453" s="9" t="s">
        <v>67</v>
      </c>
      <c r="C453" s="9" t="s">
        <v>88</v>
      </c>
      <c r="D453" s="9" t="s">
        <v>522</v>
      </c>
      <c r="E453" s="9">
        <v>0.84937674353990611</v>
      </c>
    </row>
    <row r="454" spans="1:5" ht="24.75">
      <c r="A454" s="9" t="s">
        <v>83</v>
      </c>
      <c r="B454" s="9" t="s">
        <v>67</v>
      </c>
      <c r="C454" s="9" t="s">
        <v>88</v>
      </c>
      <c r="D454" s="9" t="s">
        <v>523</v>
      </c>
      <c r="E454" s="9">
        <v>2.1373752119082283</v>
      </c>
    </row>
    <row r="455" spans="1:5" ht="24.75">
      <c r="A455" s="9" t="s">
        <v>83</v>
      </c>
      <c r="B455" s="9" t="s">
        <v>67</v>
      </c>
      <c r="C455" s="9" t="s">
        <v>88</v>
      </c>
      <c r="D455" s="9" t="s">
        <v>524</v>
      </c>
      <c r="E455" s="9">
        <v>0.72480008976671562</v>
      </c>
    </row>
    <row r="456" spans="1:5" ht="24.75">
      <c r="A456" s="9" t="s">
        <v>83</v>
      </c>
      <c r="B456" s="9" t="s">
        <v>67</v>
      </c>
      <c r="C456" s="9" t="s">
        <v>88</v>
      </c>
      <c r="D456" s="9" t="s">
        <v>525</v>
      </c>
      <c r="E456" s="9">
        <v>0.36600011142069927</v>
      </c>
    </row>
    <row r="457" spans="1:5" ht="24.75">
      <c r="A457" s="9" t="s">
        <v>83</v>
      </c>
      <c r="B457" s="9" t="s">
        <v>67</v>
      </c>
      <c r="C457" s="9" t="s">
        <v>88</v>
      </c>
      <c r="D457" s="9" t="s">
        <v>526</v>
      </c>
      <c r="E457" s="9">
        <v>9.1254005093501824</v>
      </c>
    </row>
    <row r="458" spans="1:5" ht="24.75">
      <c r="A458" s="9" t="s">
        <v>83</v>
      </c>
      <c r="B458" s="9" t="s">
        <v>67</v>
      </c>
      <c r="C458" s="9" t="s">
        <v>88</v>
      </c>
      <c r="D458" s="9" t="s">
        <v>527</v>
      </c>
      <c r="E458" s="9">
        <v>9.125400509350186</v>
      </c>
    </row>
    <row r="459" spans="1:5" ht="24.75">
      <c r="A459" s="9" t="s">
        <v>83</v>
      </c>
      <c r="B459" s="9" t="s">
        <v>67</v>
      </c>
      <c r="C459" s="9" t="s">
        <v>88</v>
      </c>
      <c r="D459" s="9" t="s">
        <v>528</v>
      </c>
      <c r="E459" s="9">
        <v>0.36480005280902955</v>
      </c>
    </row>
    <row r="460" spans="1:5" ht="24.75">
      <c r="A460" s="9" t="s">
        <v>83</v>
      </c>
      <c r="B460" s="9" t="s">
        <v>67</v>
      </c>
      <c r="C460" s="9" t="s">
        <v>88</v>
      </c>
      <c r="D460" s="9" t="s">
        <v>529</v>
      </c>
      <c r="E460" s="9">
        <v>3.1535000279759471</v>
      </c>
    </row>
    <row r="461" spans="1:5" ht="24.75">
      <c r="A461" s="9" t="s">
        <v>83</v>
      </c>
      <c r="B461" s="9" t="s">
        <v>67</v>
      </c>
      <c r="C461" s="9" t="s">
        <v>88</v>
      </c>
      <c r="D461" s="9" t="s">
        <v>530</v>
      </c>
      <c r="E461" s="9">
        <v>3.1535000279758978</v>
      </c>
    </row>
    <row r="462" spans="1:5" ht="24.75">
      <c r="A462" s="9" t="s">
        <v>83</v>
      </c>
      <c r="B462" s="9" t="s">
        <v>67</v>
      </c>
      <c r="C462" s="9" t="s">
        <v>88</v>
      </c>
      <c r="D462" s="9" t="s">
        <v>531</v>
      </c>
      <c r="E462" s="9">
        <v>6.0710006477908163</v>
      </c>
    </row>
    <row r="463" spans="1:5" ht="24.75">
      <c r="A463" s="9" t="s">
        <v>83</v>
      </c>
      <c r="B463" s="9" t="s">
        <v>67</v>
      </c>
      <c r="C463" s="9" t="s">
        <v>88</v>
      </c>
      <c r="D463" s="9" t="s">
        <v>532</v>
      </c>
      <c r="E463" s="9">
        <v>3.3249995859599935</v>
      </c>
    </row>
    <row r="464" spans="1:5" ht="24.75">
      <c r="A464" s="9" t="s">
        <v>83</v>
      </c>
      <c r="B464" s="9" t="s">
        <v>67</v>
      </c>
      <c r="C464" s="9" t="s">
        <v>88</v>
      </c>
      <c r="D464" s="9" t="s">
        <v>533</v>
      </c>
      <c r="E464" s="9">
        <v>1.5059995076418009</v>
      </c>
    </row>
    <row r="465" spans="1:5" ht="24.75">
      <c r="A465" s="9" t="s">
        <v>83</v>
      </c>
      <c r="B465" s="9" t="s">
        <v>67</v>
      </c>
      <c r="C465" s="9" t="s">
        <v>88</v>
      </c>
      <c r="D465" s="9" t="s">
        <v>534</v>
      </c>
      <c r="E465" s="9">
        <v>3.1535000279759471</v>
      </c>
    </row>
    <row r="466" spans="1:5" ht="24.75">
      <c r="A466" s="9" t="s">
        <v>83</v>
      </c>
      <c r="B466" s="9" t="s">
        <v>67</v>
      </c>
      <c r="C466" s="9" t="s">
        <v>88</v>
      </c>
      <c r="D466" s="9" t="s">
        <v>535</v>
      </c>
      <c r="E466" s="9">
        <v>3.15350002797586</v>
      </c>
    </row>
    <row r="467" spans="1:5" ht="24.75">
      <c r="A467" s="9" t="s">
        <v>83</v>
      </c>
      <c r="B467" s="9" t="s">
        <v>67</v>
      </c>
      <c r="C467" s="9" t="s">
        <v>88</v>
      </c>
      <c r="D467" s="9" t="s">
        <v>536</v>
      </c>
      <c r="E467" s="9">
        <v>5.5999996839115758</v>
      </c>
    </row>
    <row r="468" spans="1:5" ht="24.75">
      <c r="A468" s="9" t="s">
        <v>83</v>
      </c>
      <c r="B468" s="9" t="s">
        <v>67</v>
      </c>
      <c r="C468" s="9" t="s">
        <v>88</v>
      </c>
      <c r="D468" s="9" t="s">
        <v>537</v>
      </c>
      <c r="E468" s="9">
        <v>3.7809996055933839</v>
      </c>
    </row>
    <row r="469" spans="1:5" ht="24.75">
      <c r="A469" s="9" t="s">
        <v>83</v>
      </c>
      <c r="B469" s="9" t="s">
        <v>67</v>
      </c>
      <c r="C469" s="9" t="s">
        <v>88</v>
      </c>
      <c r="D469" s="9" t="s">
        <v>538</v>
      </c>
      <c r="E469" s="9">
        <v>3.4562507060110641</v>
      </c>
    </row>
    <row r="470" spans="1:5">
      <c r="A470" s="1" t="s">
        <v>51</v>
      </c>
      <c r="B470" s="1" t="s">
        <v>51</v>
      </c>
      <c r="C470" s="1">
        <f>SUBTOTAL(103,Elements16_1_12[Elemento])</f>
        <v>450</v>
      </c>
      <c r="D470" s="1" t="s">
        <v>51</v>
      </c>
      <c r="E470" s="1">
        <f>SUBTOTAL(109,Elements16_1_12[Totais:])</f>
        <v>3430.7553473309163</v>
      </c>
    </row>
  </sheetData>
  <mergeCells count="6">
    <mergeCell ref="A18:E18"/>
    <mergeCell ref="A1:E2"/>
    <mergeCell ref="A4:E4"/>
    <mergeCell ref="A5:E5"/>
    <mergeCell ref="A14:E15"/>
    <mergeCell ref="A17:E17"/>
  </mergeCells>
  <hyperlinks>
    <hyperlink ref="A1" location="'16.1.1'!A1" display="PINTURA COM TINTA LATEX,CLASSIFICACAO ECONOMICA,CONFORME ABN" xr:uid="{00000000-0004-0000-0B00-000000000000}"/>
    <hyperlink ref="B1" location="'16.1.1'!A1" display="PINTURA COM TINTA LATEX,CLASSIFICACAO ECONOMICA,CONFORME ABN" xr:uid="{00000000-0004-0000-0B00-000001000000}"/>
    <hyperlink ref="C1" location="'16.1.1'!A1" display="PINTURA COM TINTA LATEX,CLASSIFICACAO ECONOMICA,CONFORME ABN" xr:uid="{00000000-0004-0000-0B00-000002000000}"/>
    <hyperlink ref="D1" location="'16.1.1'!A1" display="PINTURA COM TINTA LATEX,CLASSIFICACAO ECONOMICA,CONFORME ABN" xr:uid="{00000000-0004-0000-0B00-000003000000}"/>
    <hyperlink ref="E1" location="'16.1.1'!A1" display="PINTURA COM TINTA LATEX,CLASSIFICACAO ECONOMICA,CONFORME ABN" xr:uid="{00000000-0004-0000-0B00-000004000000}"/>
    <hyperlink ref="A2" location="'16.1.1'!A1" display="PINTURA COM TINTA LATEX,CLASSIFICACAO ECONOMICA,CONFORME ABN" xr:uid="{00000000-0004-0000-0B00-000005000000}"/>
    <hyperlink ref="B2" location="'16.1.1'!A1" display="PINTURA COM TINTA LATEX,CLASSIFICACAO ECONOMICA,CONFORME ABN" xr:uid="{00000000-0004-0000-0B00-000006000000}"/>
    <hyperlink ref="C2" location="'16.1.1'!A1" display="PINTURA COM TINTA LATEX,CLASSIFICACAO ECONOMICA,CONFORME ABN" xr:uid="{00000000-0004-0000-0B00-000007000000}"/>
    <hyperlink ref="D2" location="'16.1.1'!A1" display="PINTURA COM TINTA LATEX,CLASSIFICACAO ECONOMICA,CONFORME ABN" xr:uid="{00000000-0004-0000-0B00-000008000000}"/>
    <hyperlink ref="E2" location="'16.1.1'!A1" display="PINTURA COM TINTA LATEX,CLASSIFICACAO ECONOMICA,CONFORME ABN" xr:uid="{00000000-0004-0000-0B00-000009000000}"/>
    <hyperlink ref="A4" location="'16.1.1'!A1" display="Paredes (BE-MT-PA-PINTURA-CINZA-CLARO)" xr:uid="{00000000-0004-0000-0B00-00000A000000}"/>
    <hyperlink ref="B4" location="'16.1.1'!A1" display="Paredes (BE-MT-PA-PINTURA-CINZA-CLARO)" xr:uid="{00000000-0004-0000-0B00-00000B000000}"/>
    <hyperlink ref="C4" location="'16.1.1'!A1" display="Paredes (BE-MT-PA-PINTURA-CINZA-CLARO)" xr:uid="{00000000-0004-0000-0B00-00000C000000}"/>
    <hyperlink ref="D4" location="'16.1.1'!A1" display="Paredes (BE-MT-PA-PINTURA-CINZA-CLARO)" xr:uid="{00000000-0004-0000-0B00-00000D000000}"/>
    <hyperlink ref="E4" location="'16.1.1'!A1" display="Paredes (BE-MT-PA-PINTURA-CINZA-CLARO)" xr:uid="{00000000-0004-0000-0B00-00000E000000}"/>
    <hyperlink ref="A14" location="'16.1.1'!A1" display="PINTURA COM TINTA LATEX,CLASSIFICACAO ECONOMICA,CONFORME ABN" xr:uid="{00000000-0004-0000-0B00-00000F000000}"/>
    <hyperlink ref="B14" location="'16.1.1'!A1" display="PINTURA COM TINTA LATEX,CLASSIFICACAO ECONOMICA,CONFORME ABN" xr:uid="{00000000-0004-0000-0B00-000010000000}"/>
    <hyperlink ref="C14" location="'16.1.1'!A1" display="PINTURA COM TINTA LATEX,CLASSIFICACAO ECONOMICA,CONFORME ABN" xr:uid="{00000000-0004-0000-0B00-000011000000}"/>
    <hyperlink ref="D14" location="'16.1.1'!A1" display="PINTURA COM TINTA LATEX,CLASSIFICACAO ECONOMICA,CONFORME ABN" xr:uid="{00000000-0004-0000-0B00-000012000000}"/>
    <hyperlink ref="E14" location="'16.1.1'!A1" display="PINTURA COM TINTA LATEX,CLASSIFICACAO ECONOMICA,CONFORME ABN" xr:uid="{00000000-0004-0000-0B00-000013000000}"/>
    <hyperlink ref="A15" location="'16.1.1'!A1" display="PINTURA COM TINTA LATEX,CLASSIFICACAO ECONOMICA,CONFORME ABN" xr:uid="{00000000-0004-0000-0B00-000014000000}"/>
    <hyperlink ref="B15" location="'16.1.1'!A1" display="PINTURA COM TINTA LATEX,CLASSIFICACAO ECONOMICA,CONFORME ABN" xr:uid="{00000000-0004-0000-0B00-000015000000}"/>
    <hyperlink ref="C15" location="'16.1.1'!A1" display="PINTURA COM TINTA LATEX,CLASSIFICACAO ECONOMICA,CONFORME ABN" xr:uid="{00000000-0004-0000-0B00-000016000000}"/>
    <hyperlink ref="D15" location="'16.1.1'!A1" display="PINTURA COM TINTA LATEX,CLASSIFICACAO ECONOMICA,CONFORME ABN" xr:uid="{00000000-0004-0000-0B00-000017000000}"/>
    <hyperlink ref="E15" location="'16.1.1'!A1" display="PINTURA COM TINTA LATEX,CLASSIFICACAO ECONOMICA,CONFORME ABN" xr:uid="{00000000-0004-0000-0B00-000018000000}"/>
    <hyperlink ref="A17" location="'16.1.1'!A1" display="Paredes (BE-MT-PA-PINTURA-BRANCO-NEVE)" xr:uid="{00000000-0004-0000-0B00-000019000000}"/>
    <hyperlink ref="B17" location="'16.1.1'!A1" display="Paredes (BE-MT-PA-PINTURA-BRANCO-NEVE)" xr:uid="{00000000-0004-0000-0B00-00001A000000}"/>
    <hyperlink ref="C17" location="'16.1.1'!A1" display="Paredes (BE-MT-PA-PINTURA-BRANCO-NEVE)" xr:uid="{00000000-0004-0000-0B00-00001B000000}"/>
    <hyperlink ref="D17" location="'16.1.1'!A1" display="Paredes (BE-MT-PA-PINTURA-BRANCO-NEVE)" xr:uid="{00000000-0004-0000-0B00-00001C000000}"/>
    <hyperlink ref="E17" location="'16.1.1'!A1" display="Paredes (BE-MT-PA-PINTURA-BRANCO-NEVE)" xr:uid="{00000000-0004-0000-0B00-00001D000000}"/>
  </hyperlinks>
  <pageMargins left="0.511811024" right="0.511811024" top="0.78740157499999996" bottom="0.78740157499999996" header="0.31496062000000002" footer="0.31496062000000002"/>
  <tableParts count="2">
    <tablePart r:id="rId1"/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57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1" t="s">
        <v>22</v>
      </c>
      <c r="B1" s="21" t="s">
        <v>22</v>
      </c>
      <c r="C1" s="21" t="s">
        <v>22</v>
      </c>
      <c r="D1" s="21" t="s">
        <v>22</v>
      </c>
      <c r="E1" s="21" t="s">
        <v>22</v>
      </c>
    </row>
    <row r="2" spans="1:5">
      <c r="A2" s="21" t="s">
        <v>22</v>
      </c>
      <c r="B2" s="21" t="s">
        <v>22</v>
      </c>
      <c r="C2" s="21" t="s">
        <v>22</v>
      </c>
      <c r="D2" s="21" t="s">
        <v>22</v>
      </c>
      <c r="E2" s="21" t="s">
        <v>22</v>
      </c>
    </row>
    <row r="4" spans="1:5">
      <c r="A4" s="16" t="s">
        <v>56</v>
      </c>
      <c r="B4" s="16" t="s">
        <v>56</v>
      </c>
      <c r="C4" s="16" t="s">
        <v>56</v>
      </c>
      <c r="D4" s="16" t="s">
        <v>56</v>
      </c>
      <c r="E4" s="16" t="s">
        <v>56</v>
      </c>
    </row>
    <row r="5" spans="1:5">
      <c r="A5" s="22" t="s">
        <v>51</v>
      </c>
      <c r="B5" s="22" t="s">
        <v>51</v>
      </c>
      <c r="C5" s="22" t="s">
        <v>51</v>
      </c>
      <c r="D5" s="22" t="s">
        <v>51</v>
      </c>
      <c r="E5" s="22" t="s">
        <v>51</v>
      </c>
    </row>
    <row r="6" spans="1:5">
      <c r="A6" s="8" t="s">
        <v>78</v>
      </c>
      <c r="B6" s="8" t="s">
        <v>79</v>
      </c>
      <c r="C6" s="8" t="s">
        <v>80</v>
      </c>
      <c r="D6" s="8" t="s">
        <v>81</v>
      </c>
      <c r="E6" s="8" t="s">
        <v>82</v>
      </c>
    </row>
    <row r="7" spans="1:5" ht="24.75">
      <c r="A7" s="9" t="s">
        <v>83</v>
      </c>
      <c r="B7" s="9" t="s">
        <v>67</v>
      </c>
      <c r="C7" s="9" t="s">
        <v>539</v>
      </c>
      <c r="D7" s="9" t="s">
        <v>540</v>
      </c>
      <c r="E7" s="9">
        <v>0.59200006693637197</v>
      </c>
    </row>
    <row r="8" spans="1:5" ht="24.75">
      <c r="A8" s="9" t="s">
        <v>83</v>
      </c>
      <c r="B8" s="9" t="s">
        <v>67</v>
      </c>
      <c r="C8" s="9" t="s">
        <v>539</v>
      </c>
      <c r="D8" s="9" t="s">
        <v>541</v>
      </c>
      <c r="E8" s="9">
        <v>0.4820000813414646</v>
      </c>
    </row>
    <row r="9" spans="1:5" ht="24.75">
      <c r="A9" s="9" t="s">
        <v>83</v>
      </c>
      <c r="B9" s="9" t="s">
        <v>67</v>
      </c>
      <c r="C9" s="9" t="s">
        <v>539</v>
      </c>
      <c r="D9" s="9" t="s">
        <v>542</v>
      </c>
      <c r="E9" s="9">
        <v>0.59200007669637345</v>
      </c>
    </row>
    <row r="10" spans="1:5" ht="24.75">
      <c r="A10" s="9" t="s">
        <v>83</v>
      </c>
      <c r="B10" s="9" t="s">
        <v>67</v>
      </c>
      <c r="C10" s="9" t="s">
        <v>539</v>
      </c>
      <c r="D10" s="9" t="s">
        <v>543</v>
      </c>
      <c r="E10" s="9">
        <v>0.27000007221366829</v>
      </c>
    </row>
    <row r="11" spans="1:5" ht="24.75">
      <c r="A11" s="9" t="s">
        <v>83</v>
      </c>
      <c r="B11" s="9" t="s">
        <v>67</v>
      </c>
      <c r="C11" s="9" t="s">
        <v>539</v>
      </c>
      <c r="D11" s="9" t="s">
        <v>544</v>
      </c>
      <c r="E11" s="9">
        <v>0.59200006693637375</v>
      </c>
    </row>
    <row r="12" spans="1:5" ht="24.75">
      <c r="A12" s="9" t="s">
        <v>83</v>
      </c>
      <c r="B12" s="9" t="s">
        <v>67</v>
      </c>
      <c r="C12" s="9" t="s">
        <v>539</v>
      </c>
      <c r="D12" s="9" t="s">
        <v>545</v>
      </c>
      <c r="E12" s="9">
        <v>0.48200008134146627</v>
      </c>
    </row>
    <row r="13" spans="1:5" ht="24.75">
      <c r="A13" s="9" t="s">
        <v>83</v>
      </c>
      <c r="B13" s="9" t="s">
        <v>67</v>
      </c>
      <c r="C13" s="9" t="s">
        <v>539</v>
      </c>
      <c r="D13" s="9" t="s">
        <v>546</v>
      </c>
      <c r="E13" s="9">
        <v>0.59200006693637552</v>
      </c>
    </row>
    <row r="14" spans="1:5" ht="24.75">
      <c r="A14" s="9" t="s">
        <v>83</v>
      </c>
      <c r="B14" s="9" t="s">
        <v>67</v>
      </c>
      <c r="C14" s="9" t="s">
        <v>539</v>
      </c>
      <c r="D14" s="9" t="s">
        <v>547</v>
      </c>
      <c r="E14" s="9">
        <v>0.27000007221366912</v>
      </c>
    </row>
    <row r="15" spans="1:5" ht="24.75">
      <c r="A15" s="9" t="s">
        <v>83</v>
      </c>
      <c r="B15" s="9" t="s">
        <v>67</v>
      </c>
      <c r="C15" s="9" t="s">
        <v>539</v>
      </c>
      <c r="D15" s="9" t="s">
        <v>548</v>
      </c>
      <c r="E15" s="9">
        <v>1.1919999986095762</v>
      </c>
    </row>
    <row r="16" spans="1:5" ht="24.75">
      <c r="A16" s="9" t="s">
        <v>83</v>
      </c>
      <c r="B16" s="9" t="s">
        <v>67</v>
      </c>
      <c r="C16" s="9" t="s">
        <v>539</v>
      </c>
      <c r="D16" s="9" t="s">
        <v>549</v>
      </c>
      <c r="E16" s="9">
        <v>0.73199990217869038</v>
      </c>
    </row>
    <row r="17" spans="1:5" ht="24.75">
      <c r="A17" s="9" t="s">
        <v>83</v>
      </c>
      <c r="B17" s="9" t="s">
        <v>67</v>
      </c>
      <c r="C17" s="9" t="s">
        <v>539</v>
      </c>
      <c r="D17" s="9" t="s">
        <v>550</v>
      </c>
      <c r="E17" s="9">
        <v>0.3460000148972513</v>
      </c>
    </row>
    <row r="18" spans="1:5" ht="24.75">
      <c r="A18" s="9" t="s">
        <v>83</v>
      </c>
      <c r="B18" s="9" t="s">
        <v>67</v>
      </c>
      <c r="C18" s="9" t="s">
        <v>539</v>
      </c>
      <c r="D18" s="9" t="s">
        <v>551</v>
      </c>
      <c r="E18" s="9">
        <v>0.73199990217868871</v>
      </c>
    </row>
    <row r="19" spans="1:5" ht="24.75">
      <c r="A19" s="9" t="s">
        <v>83</v>
      </c>
      <c r="B19" s="9" t="s">
        <v>67</v>
      </c>
      <c r="C19" s="9" t="s">
        <v>539</v>
      </c>
      <c r="D19" s="9" t="s">
        <v>552</v>
      </c>
      <c r="E19" s="9">
        <v>0.63400002729727645</v>
      </c>
    </row>
    <row r="20" spans="1:5" ht="24.75">
      <c r="A20" s="9" t="s">
        <v>83</v>
      </c>
      <c r="B20" s="9" t="s">
        <v>67</v>
      </c>
      <c r="C20" s="9" t="s">
        <v>539</v>
      </c>
      <c r="D20" s="9" t="s">
        <v>553</v>
      </c>
      <c r="E20" s="9">
        <v>0.59599999502841683</v>
      </c>
    </row>
    <row r="21" spans="1:5" ht="24.75">
      <c r="A21" s="9" t="s">
        <v>83</v>
      </c>
      <c r="B21" s="9" t="s">
        <v>67</v>
      </c>
      <c r="C21" s="9" t="s">
        <v>539</v>
      </c>
      <c r="D21" s="9" t="s">
        <v>554</v>
      </c>
      <c r="E21" s="9">
        <v>0.59199998212708027</v>
      </c>
    </row>
    <row r="22" spans="1:5" ht="24.75">
      <c r="A22" s="9" t="s">
        <v>83</v>
      </c>
      <c r="B22" s="9" t="s">
        <v>67</v>
      </c>
      <c r="C22" s="9" t="s">
        <v>539</v>
      </c>
      <c r="D22" s="9" t="s">
        <v>555</v>
      </c>
      <c r="E22" s="9">
        <v>0.59199999485619437</v>
      </c>
    </row>
    <row r="23" spans="1:5" ht="24.75">
      <c r="A23" s="9" t="s">
        <v>83</v>
      </c>
      <c r="B23" s="9" t="s">
        <v>67</v>
      </c>
      <c r="C23" s="9" t="s">
        <v>539</v>
      </c>
      <c r="D23" s="9" t="s">
        <v>556</v>
      </c>
      <c r="E23" s="9">
        <v>0.5959999831074867</v>
      </c>
    </row>
    <row r="24" spans="1:5" ht="24.75">
      <c r="A24" s="9" t="s">
        <v>83</v>
      </c>
      <c r="B24" s="9" t="s">
        <v>67</v>
      </c>
      <c r="C24" s="9" t="s">
        <v>539</v>
      </c>
      <c r="D24" s="9" t="s">
        <v>557</v>
      </c>
      <c r="E24" s="9">
        <v>0.59200000596893598</v>
      </c>
    </row>
    <row r="25" spans="1:5" ht="24.75">
      <c r="A25" s="9" t="s">
        <v>83</v>
      </c>
      <c r="B25" s="9" t="s">
        <v>67</v>
      </c>
      <c r="C25" s="9" t="s">
        <v>539</v>
      </c>
      <c r="D25" s="9" t="s">
        <v>558</v>
      </c>
      <c r="E25" s="9">
        <v>0.59199998293526424</v>
      </c>
    </row>
    <row r="26" spans="1:5" ht="24.75">
      <c r="A26" s="9" t="s">
        <v>83</v>
      </c>
      <c r="B26" s="9" t="s">
        <v>67</v>
      </c>
      <c r="C26" s="9" t="s">
        <v>539</v>
      </c>
      <c r="D26" s="9" t="s">
        <v>559</v>
      </c>
      <c r="E26" s="9">
        <v>0.3759999966689162</v>
      </c>
    </row>
    <row r="27" spans="1:5" ht="24.75">
      <c r="A27" s="9" t="s">
        <v>83</v>
      </c>
      <c r="B27" s="9" t="s">
        <v>67</v>
      </c>
      <c r="C27" s="9" t="s">
        <v>539</v>
      </c>
      <c r="D27" s="9" t="s">
        <v>560</v>
      </c>
      <c r="E27" s="9">
        <v>0.37599997282706132</v>
      </c>
    </row>
    <row r="28" spans="1:5" ht="24.75">
      <c r="A28" s="9" t="s">
        <v>83</v>
      </c>
      <c r="B28" s="9" t="s">
        <v>67</v>
      </c>
      <c r="C28" s="9" t="s">
        <v>539</v>
      </c>
      <c r="D28" s="9" t="s">
        <v>561</v>
      </c>
      <c r="E28" s="9">
        <v>0.5959999831074867</v>
      </c>
    </row>
    <row r="29" spans="1:5" ht="24.75">
      <c r="A29" s="9" t="s">
        <v>83</v>
      </c>
      <c r="B29" s="9" t="s">
        <v>67</v>
      </c>
      <c r="C29" s="9" t="s">
        <v>539</v>
      </c>
      <c r="D29" s="9" t="s">
        <v>562</v>
      </c>
      <c r="E29" s="9">
        <v>0.59200000596893765</v>
      </c>
    </row>
    <row r="30" spans="1:5" ht="24.75">
      <c r="A30" s="9" t="s">
        <v>83</v>
      </c>
      <c r="B30" s="9" t="s">
        <v>67</v>
      </c>
      <c r="C30" s="9" t="s">
        <v>539</v>
      </c>
      <c r="D30" s="9" t="s">
        <v>563</v>
      </c>
      <c r="E30" s="9">
        <v>0.59199998293526424</v>
      </c>
    </row>
    <row r="31" spans="1:5" ht="24.75">
      <c r="A31" s="9" t="s">
        <v>83</v>
      </c>
      <c r="B31" s="9" t="s">
        <v>67</v>
      </c>
      <c r="C31" s="9" t="s">
        <v>539</v>
      </c>
      <c r="D31" s="9" t="s">
        <v>564</v>
      </c>
      <c r="E31" s="9">
        <v>0.37599999666891704</v>
      </c>
    </row>
    <row r="32" spans="1:5" ht="24.75">
      <c r="A32" s="9" t="s">
        <v>83</v>
      </c>
      <c r="B32" s="9" t="s">
        <v>67</v>
      </c>
      <c r="C32" s="9" t="s">
        <v>539</v>
      </c>
      <c r="D32" s="9" t="s">
        <v>565</v>
      </c>
      <c r="E32" s="9">
        <v>0.5959999950284165</v>
      </c>
    </row>
    <row r="33" spans="1:5" ht="24.75">
      <c r="A33" s="9" t="s">
        <v>83</v>
      </c>
      <c r="B33" s="9" t="s">
        <v>67</v>
      </c>
      <c r="C33" s="9" t="s">
        <v>539</v>
      </c>
      <c r="D33" s="9" t="s">
        <v>566</v>
      </c>
      <c r="E33" s="9">
        <v>0.59199998212707849</v>
      </c>
    </row>
    <row r="34" spans="1:5" ht="24.75">
      <c r="A34" s="9" t="s">
        <v>83</v>
      </c>
      <c r="B34" s="9" t="s">
        <v>67</v>
      </c>
      <c r="C34" s="9" t="s">
        <v>539</v>
      </c>
      <c r="D34" s="9" t="s">
        <v>567</v>
      </c>
      <c r="E34" s="9">
        <v>0.59199999485619437</v>
      </c>
    </row>
    <row r="35" spans="1:5" ht="24.75">
      <c r="A35" s="9" t="s">
        <v>83</v>
      </c>
      <c r="B35" s="9" t="s">
        <v>67</v>
      </c>
      <c r="C35" s="9" t="s">
        <v>539</v>
      </c>
      <c r="D35" s="9" t="s">
        <v>568</v>
      </c>
      <c r="E35" s="9">
        <v>0.37599997282706049</v>
      </c>
    </row>
    <row r="36" spans="1:5" ht="24.75">
      <c r="A36" s="9" t="s">
        <v>83</v>
      </c>
      <c r="B36" s="9" t="s">
        <v>67</v>
      </c>
      <c r="C36" s="9" t="s">
        <v>539</v>
      </c>
      <c r="D36" s="9" t="s">
        <v>569</v>
      </c>
      <c r="E36" s="9">
        <v>0.59199995909340353</v>
      </c>
    </row>
    <row r="37" spans="1:5" ht="24.75">
      <c r="A37" s="9" t="s">
        <v>83</v>
      </c>
      <c r="B37" s="9" t="s">
        <v>67</v>
      </c>
      <c r="C37" s="9" t="s">
        <v>539</v>
      </c>
      <c r="D37" s="9" t="s">
        <v>570</v>
      </c>
      <c r="E37" s="9">
        <v>0.59200000501526262</v>
      </c>
    </row>
    <row r="38" spans="1:5" ht="24.75">
      <c r="A38" s="9" t="s">
        <v>83</v>
      </c>
      <c r="B38" s="9" t="s">
        <v>67</v>
      </c>
      <c r="C38" s="9" t="s">
        <v>539</v>
      </c>
      <c r="D38" s="9" t="s">
        <v>571</v>
      </c>
      <c r="E38" s="9">
        <v>0.59199994717247539</v>
      </c>
    </row>
    <row r="39" spans="1:5" ht="24.75">
      <c r="A39" s="9" t="s">
        <v>83</v>
      </c>
      <c r="B39" s="9" t="s">
        <v>67</v>
      </c>
      <c r="C39" s="9" t="s">
        <v>539</v>
      </c>
      <c r="D39" s="9" t="s">
        <v>572</v>
      </c>
      <c r="E39" s="9">
        <v>0.380000016361145</v>
      </c>
    </row>
    <row r="40" spans="1:5" ht="24.75">
      <c r="A40" s="9" t="s">
        <v>83</v>
      </c>
      <c r="B40" s="9" t="s">
        <v>67</v>
      </c>
      <c r="C40" s="9" t="s">
        <v>539</v>
      </c>
      <c r="D40" s="9" t="s">
        <v>573</v>
      </c>
      <c r="E40" s="9">
        <v>0.59599994734469819</v>
      </c>
    </row>
    <row r="41" spans="1:5" ht="24.75">
      <c r="A41" s="9" t="s">
        <v>83</v>
      </c>
      <c r="B41" s="9" t="s">
        <v>67</v>
      </c>
      <c r="C41" s="9" t="s">
        <v>539</v>
      </c>
      <c r="D41" s="9" t="s">
        <v>574</v>
      </c>
      <c r="E41" s="9">
        <v>0.59200000501526129</v>
      </c>
    </row>
    <row r="42" spans="1:5" ht="24.75">
      <c r="A42" s="9" t="s">
        <v>83</v>
      </c>
      <c r="B42" s="9" t="s">
        <v>67</v>
      </c>
      <c r="C42" s="9" t="s">
        <v>539</v>
      </c>
      <c r="D42" s="9" t="s">
        <v>575</v>
      </c>
      <c r="E42" s="9">
        <v>0.59199994717247562</v>
      </c>
    </row>
    <row r="43" spans="1:5" ht="24.75">
      <c r="A43" s="9" t="s">
        <v>83</v>
      </c>
      <c r="B43" s="9" t="s">
        <v>67</v>
      </c>
      <c r="C43" s="9" t="s">
        <v>539</v>
      </c>
      <c r="D43" s="9" t="s">
        <v>576</v>
      </c>
      <c r="E43" s="9">
        <v>0.37600001618892204</v>
      </c>
    </row>
    <row r="44" spans="1:5" ht="24.75">
      <c r="A44" s="9" t="s">
        <v>83</v>
      </c>
      <c r="B44" s="9" t="s">
        <v>67</v>
      </c>
      <c r="C44" s="9" t="s">
        <v>539</v>
      </c>
      <c r="D44" s="9" t="s">
        <v>577</v>
      </c>
      <c r="E44" s="9">
        <v>0.59200000582345058</v>
      </c>
    </row>
    <row r="45" spans="1:5" ht="24.75">
      <c r="A45" s="9" t="s">
        <v>83</v>
      </c>
      <c r="B45" s="9" t="s">
        <v>67</v>
      </c>
      <c r="C45" s="9" t="s">
        <v>539</v>
      </c>
      <c r="D45" s="9" t="s">
        <v>578</v>
      </c>
      <c r="E45" s="9">
        <v>0.37580000546664011</v>
      </c>
    </row>
    <row r="46" spans="1:5" ht="24.75">
      <c r="A46" s="9" t="s">
        <v>83</v>
      </c>
      <c r="B46" s="9" t="s">
        <v>67</v>
      </c>
      <c r="C46" s="9" t="s">
        <v>539</v>
      </c>
      <c r="D46" s="9" t="s">
        <v>579</v>
      </c>
      <c r="E46" s="9">
        <v>0.59600000599567216</v>
      </c>
    </row>
    <row r="47" spans="1:5" ht="24.75">
      <c r="A47" s="9" t="s">
        <v>83</v>
      </c>
      <c r="B47" s="9" t="s">
        <v>67</v>
      </c>
      <c r="C47" s="9" t="s">
        <v>539</v>
      </c>
      <c r="D47" s="9" t="s">
        <v>580</v>
      </c>
      <c r="E47" s="9">
        <v>0.59180001476665911</v>
      </c>
    </row>
    <row r="48" spans="1:5" ht="24.75">
      <c r="A48" s="9" t="s">
        <v>83</v>
      </c>
      <c r="B48" s="9" t="s">
        <v>67</v>
      </c>
      <c r="C48" s="9" t="s">
        <v>539</v>
      </c>
      <c r="D48" s="9" t="s">
        <v>581</v>
      </c>
      <c r="E48" s="9">
        <v>0.59200000582345058</v>
      </c>
    </row>
    <row r="49" spans="1:5" ht="24.75">
      <c r="A49" s="9" t="s">
        <v>83</v>
      </c>
      <c r="B49" s="9" t="s">
        <v>67</v>
      </c>
      <c r="C49" s="9" t="s">
        <v>539</v>
      </c>
      <c r="D49" s="9" t="s">
        <v>582</v>
      </c>
      <c r="E49" s="9">
        <v>0.38000001972932834</v>
      </c>
    </row>
    <row r="50" spans="1:5" ht="24.75">
      <c r="A50" s="9" t="s">
        <v>83</v>
      </c>
      <c r="B50" s="9" t="s">
        <v>67</v>
      </c>
      <c r="C50" s="9" t="s">
        <v>539</v>
      </c>
      <c r="D50" s="9" t="s">
        <v>583</v>
      </c>
      <c r="E50" s="9">
        <v>0.59600000599567216</v>
      </c>
    </row>
    <row r="51" spans="1:5" ht="24.75">
      <c r="A51" s="9" t="s">
        <v>83</v>
      </c>
      <c r="B51" s="9" t="s">
        <v>67</v>
      </c>
      <c r="C51" s="9" t="s">
        <v>539</v>
      </c>
      <c r="D51" s="9" t="s">
        <v>584</v>
      </c>
      <c r="E51" s="9">
        <v>0.59200002885712388</v>
      </c>
    </row>
    <row r="52" spans="1:5" ht="24.75">
      <c r="A52" s="9" t="s">
        <v>83</v>
      </c>
      <c r="B52" s="9" t="s">
        <v>67</v>
      </c>
      <c r="C52" s="9" t="s">
        <v>539</v>
      </c>
      <c r="D52" s="9" t="s">
        <v>585</v>
      </c>
      <c r="E52" s="9">
        <v>0.29799998955849027</v>
      </c>
    </row>
    <row r="53" spans="1:5" ht="24.75">
      <c r="A53" s="9" t="s">
        <v>83</v>
      </c>
      <c r="B53" s="9" t="s">
        <v>67</v>
      </c>
      <c r="C53" s="9" t="s">
        <v>539</v>
      </c>
      <c r="D53" s="9" t="s">
        <v>586</v>
      </c>
      <c r="E53" s="9">
        <v>1.217000028695272</v>
      </c>
    </row>
    <row r="54" spans="1:5" ht="24.75">
      <c r="A54" s="9" t="s">
        <v>83</v>
      </c>
      <c r="B54" s="9" t="s">
        <v>67</v>
      </c>
      <c r="C54" s="9" t="s">
        <v>539</v>
      </c>
      <c r="D54" s="9" t="s">
        <v>587</v>
      </c>
      <c r="E54" s="9">
        <v>0.8319999568835047</v>
      </c>
    </row>
    <row r="55" spans="1:5" ht="24.75">
      <c r="A55" s="9" t="s">
        <v>83</v>
      </c>
      <c r="B55" s="9" t="s">
        <v>67</v>
      </c>
      <c r="C55" s="9" t="s">
        <v>539</v>
      </c>
      <c r="D55" s="9" t="s">
        <v>588</v>
      </c>
      <c r="E55" s="9">
        <v>1.2170000286952705</v>
      </c>
    </row>
    <row r="56" spans="1:5" ht="24.75">
      <c r="A56" s="9" t="s">
        <v>83</v>
      </c>
      <c r="B56" s="9" t="s">
        <v>67</v>
      </c>
      <c r="C56" s="9" t="s">
        <v>539</v>
      </c>
      <c r="D56" s="9" t="s">
        <v>589</v>
      </c>
      <c r="E56" s="9">
        <v>0.29399995699165898</v>
      </c>
    </row>
    <row r="57" spans="1:5">
      <c r="A57" s="1" t="s">
        <v>51</v>
      </c>
      <c r="B57" s="1" t="s">
        <v>51</v>
      </c>
      <c r="C57" s="1">
        <f>SUBTOTAL(103,Elements16_1_21[Elemento])</f>
        <v>50</v>
      </c>
      <c r="D57" s="1" t="s">
        <v>51</v>
      </c>
      <c r="E57" s="1">
        <f>SUBTOTAL(109,Elements16_1_21[Totais:])</f>
        <v>28.617600153461797</v>
      </c>
    </row>
  </sheetData>
  <mergeCells count="3">
    <mergeCell ref="A1:E2"/>
    <mergeCell ref="A4:E4"/>
    <mergeCell ref="A5:E5"/>
  </mergeCells>
  <hyperlinks>
    <hyperlink ref="A1" location="'16.1.2'!A1" display="ENVERNIZAMENTO DE MADEIRA EM SUPERFICIE INTERIOR,COM VERNIZ POLIURETANO BRILHANTE E TRANSPARENTE,INCLUSIVE LIXAMENTO,UMA DEMAO DE VERNIZ IMUNIZANTE E IMPERMEABILIZANTE INCOLOR,ANILI NA E DUAS DEMAOS DE ACABAMENTO" xr:uid="{00000000-0004-0000-0C00-000000000000}"/>
    <hyperlink ref="B1" location="'16.1.2'!A1" display="ENVERNIZAMENTO DE MADEIRA EM SUPERFICIE INTERIOR,COM VERNIZ POLIURETANO BRILHANTE E TRANSPARENTE,INCLUSIVE LIXAMENTO,UMA DEMAO DE VERNIZ IMUNIZANTE E IMPERMEABILIZANTE INCOLOR,ANILI NA E DUAS DEMAOS DE ACABAMENTO" xr:uid="{00000000-0004-0000-0C00-000001000000}"/>
    <hyperlink ref="C1" location="'16.1.2'!A1" display="ENVERNIZAMENTO DE MADEIRA EM SUPERFICIE INTERIOR,COM VERNIZ POLIURETANO BRILHANTE E TRANSPARENTE,INCLUSIVE LIXAMENTO,UMA DEMAO DE VERNIZ IMUNIZANTE E IMPERMEABILIZANTE INCOLOR,ANILI NA E DUAS DEMAOS DE ACABAMENTO" xr:uid="{00000000-0004-0000-0C00-000002000000}"/>
    <hyperlink ref="D1" location="'16.1.2'!A1" display="ENVERNIZAMENTO DE MADEIRA EM SUPERFICIE INTERIOR,COM VERNIZ POLIURETANO BRILHANTE E TRANSPARENTE,INCLUSIVE LIXAMENTO,UMA DEMAO DE VERNIZ IMUNIZANTE E IMPERMEABILIZANTE INCOLOR,ANILI NA E DUAS DEMAOS DE ACABAMENTO" xr:uid="{00000000-0004-0000-0C00-000003000000}"/>
    <hyperlink ref="E1" location="'16.1.2'!A1" display="ENVERNIZAMENTO DE MADEIRA EM SUPERFICIE INTERIOR,COM VERNIZ POLIURETANO BRILHANTE E TRANSPARENTE,INCLUSIVE LIXAMENTO,UMA DEMAO DE VERNIZ IMUNIZANTE E IMPERMEABILIZANTE INCOLOR,ANILI NA E DUAS DEMAOS DE ACABAMENTO" xr:uid="{00000000-0004-0000-0C00-000004000000}"/>
    <hyperlink ref="A2" location="'16.1.2'!A1" display="ENVERNIZAMENTO DE MADEIRA EM SUPERFICIE INTERIOR,COM VERNIZ POLIURETANO BRILHANTE E TRANSPARENTE,INCLUSIVE LIXAMENTO,UMA DEMAO DE VERNIZ IMUNIZANTE E IMPERMEABILIZANTE INCOLOR,ANILI NA E DUAS DEMAOS DE ACABAMENTO" xr:uid="{00000000-0004-0000-0C00-000005000000}"/>
    <hyperlink ref="B2" location="'16.1.2'!A1" display="ENVERNIZAMENTO DE MADEIRA EM SUPERFICIE INTERIOR,COM VERNIZ POLIURETANO BRILHANTE E TRANSPARENTE,INCLUSIVE LIXAMENTO,UMA DEMAO DE VERNIZ IMUNIZANTE E IMPERMEABILIZANTE INCOLOR,ANILI NA E DUAS DEMAOS DE ACABAMENTO" xr:uid="{00000000-0004-0000-0C00-000006000000}"/>
    <hyperlink ref="C2" location="'16.1.2'!A1" display="ENVERNIZAMENTO DE MADEIRA EM SUPERFICIE INTERIOR,COM VERNIZ POLIURETANO BRILHANTE E TRANSPARENTE,INCLUSIVE LIXAMENTO,UMA DEMAO DE VERNIZ IMUNIZANTE E IMPERMEABILIZANTE INCOLOR,ANILI NA E DUAS DEMAOS DE ACABAMENTO" xr:uid="{00000000-0004-0000-0C00-000007000000}"/>
    <hyperlink ref="D2" location="'16.1.2'!A1" display="ENVERNIZAMENTO DE MADEIRA EM SUPERFICIE INTERIOR,COM VERNIZ POLIURETANO BRILHANTE E TRANSPARENTE,INCLUSIVE LIXAMENTO,UMA DEMAO DE VERNIZ IMUNIZANTE E IMPERMEABILIZANTE INCOLOR,ANILI NA E DUAS DEMAOS DE ACABAMENTO" xr:uid="{00000000-0004-0000-0C00-000008000000}"/>
    <hyperlink ref="E2" location="'16.1.2'!A1" display="ENVERNIZAMENTO DE MADEIRA EM SUPERFICIE INTERIOR,COM VERNIZ POLIURETANO BRILHANTE E TRANSPARENTE,INCLUSIVE LIXAMENTO,UMA DEMAO DE VERNIZ IMUNIZANTE E IMPERMEABILIZANTE INCOLOR,ANILI NA E DUAS DEMAOS DE ACABAMENTO" xr:uid="{00000000-0004-0000-0C00-000009000000}"/>
    <hyperlink ref="A4" location="'16.1.2'!A1" display="Paredes (Roda Meio Madeira Freijo)" xr:uid="{00000000-0004-0000-0C00-00000A000000}"/>
    <hyperlink ref="B4" location="'16.1.2'!A1" display="Paredes (Roda Meio Madeira Freijo)" xr:uid="{00000000-0004-0000-0C00-00000B000000}"/>
    <hyperlink ref="C4" location="'16.1.2'!A1" display="Paredes (Roda Meio Madeira Freijo)" xr:uid="{00000000-0004-0000-0C00-00000C000000}"/>
    <hyperlink ref="D4" location="'16.1.2'!A1" display="Paredes (Roda Meio Madeira Freijo)" xr:uid="{00000000-0004-0000-0C00-00000D000000}"/>
    <hyperlink ref="E4" location="'16.1.2'!A1" display="Paredes (Roda Meio Madeira Freijo)" xr:uid="{00000000-0004-0000-0C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440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1" t="s">
        <v>26</v>
      </c>
      <c r="B1" s="21" t="s">
        <v>26</v>
      </c>
      <c r="C1" s="21" t="s">
        <v>26</v>
      </c>
      <c r="D1" s="21" t="s">
        <v>26</v>
      </c>
      <c r="E1" s="21" t="s">
        <v>26</v>
      </c>
    </row>
    <row r="2" spans="1:5">
      <c r="A2" s="21" t="s">
        <v>26</v>
      </c>
      <c r="B2" s="21" t="s">
        <v>26</v>
      </c>
      <c r="C2" s="21" t="s">
        <v>26</v>
      </c>
      <c r="D2" s="21" t="s">
        <v>26</v>
      </c>
      <c r="E2" s="21" t="s">
        <v>26</v>
      </c>
    </row>
    <row r="4" spans="1:5">
      <c r="A4" s="16" t="s">
        <v>59</v>
      </c>
      <c r="B4" s="16" t="s">
        <v>59</v>
      </c>
      <c r="C4" s="16" t="s">
        <v>59</v>
      </c>
      <c r="D4" s="16" t="s">
        <v>59</v>
      </c>
      <c r="E4" s="16" t="s">
        <v>59</v>
      </c>
    </row>
    <row r="5" spans="1:5">
      <c r="A5" s="22" t="s">
        <v>51</v>
      </c>
      <c r="B5" s="22" t="s">
        <v>51</v>
      </c>
      <c r="C5" s="22" t="s">
        <v>51</v>
      </c>
      <c r="D5" s="22" t="s">
        <v>51</v>
      </c>
      <c r="E5" s="22" t="s">
        <v>51</v>
      </c>
    </row>
    <row r="6" spans="1:5">
      <c r="A6" s="8" t="s">
        <v>78</v>
      </c>
      <c r="B6" s="8" t="s">
        <v>79</v>
      </c>
      <c r="C6" s="8" t="s">
        <v>80</v>
      </c>
      <c r="D6" s="8" t="s">
        <v>81</v>
      </c>
      <c r="E6" s="8" t="s">
        <v>82</v>
      </c>
    </row>
    <row r="7" spans="1:5" ht="24.75">
      <c r="A7" s="9" t="s">
        <v>83</v>
      </c>
      <c r="B7" s="9" t="s">
        <v>67</v>
      </c>
      <c r="C7" s="9" t="s">
        <v>590</v>
      </c>
      <c r="D7" s="9" t="s">
        <v>591</v>
      </c>
      <c r="E7" s="9">
        <v>22.940701064711437</v>
      </c>
    </row>
    <row r="8" spans="1:5" ht="24.75">
      <c r="A8" s="9" t="s">
        <v>83</v>
      </c>
      <c r="B8" s="9" t="s">
        <v>67</v>
      </c>
      <c r="C8" s="9" t="s">
        <v>590</v>
      </c>
      <c r="D8" s="9" t="s">
        <v>592</v>
      </c>
      <c r="E8" s="9">
        <v>3.1521572652245586</v>
      </c>
    </row>
    <row r="9" spans="1:5" ht="24.75">
      <c r="A9" s="9" t="s">
        <v>83</v>
      </c>
      <c r="B9" s="9" t="s">
        <v>67</v>
      </c>
      <c r="C9" s="9" t="s">
        <v>590</v>
      </c>
      <c r="D9" s="9" t="s">
        <v>593</v>
      </c>
      <c r="E9" s="9">
        <v>23.173000171941897</v>
      </c>
    </row>
    <row r="10" spans="1:5" ht="24.75">
      <c r="A10" s="9" t="s">
        <v>83</v>
      </c>
      <c r="B10" s="9" t="s">
        <v>67</v>
      </c>
      <c r="C10" s="9" t="s">
        <v>590</v>
      </c>
      <c r="D10" s="9" t="s">
        <v>594</v>
      </c>
      <c r="E10" s="9">
        <v>3.8284008584502676</v>
      </c>
    </row>
    <row r="11" spans="1:5" ht="24.75">
      <c r="A11" s="9" t="s">
        <v>83</v>
      </c>
      <c r="B11" s="9" t="s">
        <v>67</v>
      </c>
      <c r="C11" s="9" t="s">
        <v>590</v>
      </c>
      <c r="D11" s="9" t="s">
        <v>595</v>
      </c>
      <c r="E11" s="9">
        <v>0.38400001653336741</v>
      </c>
    </row>
    <row r="12" spans="1:5" ht="24.75">
      <c r="A12" s="9" t="s">
        <v>83</v>
      </c>
      <c r="B12" s="9" t="s">
        <v>67</v>
      </c>
      <c r="C12" s="9" t="s">
        <v>590</v>
      </c>
      <c r="D12" s="9" t="s">
        <v>596</v>
      </c>
      <c r="E12" s="9">
        <v>33.890398446632759</v>
      </c>
    </row>
    <row r="13" spans="1:5" ht="24.75">
      <c r="A13" s="9" t="s">
        <v>83</v>
      </c>
      <c r="B13" s="9" t="s">
        <v>67</v>
      </c>
      <c r="C13" s="9" t="s">
        <v>590</v>
      </c>
      <c r="D13" s="9" t="s">
        <v>597</v>
      </c>
      <c r="E13" s="9">
        <v>22.539930632218066</v>
      </c>
    </row>
    <row r="14" spans="1:5" ht="24.75">
      <c r="A14" s="9" t="s">
        <v>83</v>
      </c>
      <c r="B14" s="9" t="s">
        <v>67</v>
      </c>
      <c r="C14" s="9" t="s">
        <v>590</v>
      </c>
      <c r="D14" s="9" t="s">
        <v>598</v>
      </c>
      <c r="E14" s="9">
        <v>3.4411699927775624E-2</v>
      </c>
    </row>
    <row r="15" spans="1:5" ht="24.75">
      <c r="A15" s="9" t="s">
        <v>83</v>
      </c>
      <c r="B15" s="9" t="s">
        <v>67</v>
      </c>
      <c r="C15" s="9" t="s">
        <v>590</v>
      </c>
      <c r="D15" s="9" t="s">
        <v>599</v>
      </c>
      <c r="E15" s="9">
        <v>1.7215214642712469</v>
      </c>
    </row>
    <row r="16" spans="1:5" ht="24.75">
      <c r="A16" s="9" t="s">
        <v>83</v>
      </c>
      <c r="B16" s="9" t="s">
        <v>67</v>
      </c>
      <c r="C16" s="9" t="s">
        <v>590</v>
      </c>
      <c r="D16" s="9" t="s">
        <v>600</v>
      </c>
      <c r="E16" s="9">
        <v>7.0726498259503332</v>
      </c>
    </row>
    <row r="17" spans="1:5" ht="24.75">
      <c r="A17" s="9" t="s">
        <v>83</v>
      </c>
      <c r="B17" s="9" t="s">
        <v>67</v>
      </c>
      <c r="C17" s="9" t="s">
        <v>590</v>
      </c>
      <c r="D17" s="9" t="s">
        <v>601</v>
      </c>
      <c r="E17" s="9">
        <v>21.858191178150797</v>
      </c>
    </row>
    <row r="18" spans="1:5" ht="24.75">
      <c r="A18" s="9" t="s">
        <v>83</v>
      </c>
      <c r="B18" s="9" t="s">
        <v>67</v>
      </c>
      <c r="C18" s="9" t="s">
        <v>590</v>
      </c>
      <c r="D18" s="9" t="s">
        <v>602</v>
      </c>
      <c r="E18" s="9">
        <v>7.0748999358472107</v>
      </c>
    </row>
    <row r="19" spans="1:5" ht="24.75">
      <c r="A19" s="9" t="s">
        <v>83</v>
      </c>
      <c r="B19" s="9" t="s">
        <v>67</v>
      </c>
      <c r="C19" s="9" t="s">
        <v>590</v>
      </c>
      <c r="D19" s="9" t="s">
        <v>603</v>
      </c>
      <c r="E19" s="9">
        <v>8.8020041360267118</v>
      </c>
    </row>
    <row r="20" spans="1:5" ht="24.75">
      <c r="A20" s="9" t="s">
        <v>83</v>
      </c>
      <c r="B20" s="9" t="s">
        <v>67</v>
      </c>
      <c r="C20" s="9" t="s">
        <v>590</v>
      </c>
      <c r="D20" s="9" t="s">
        <v>604</v>
      </c>
      <c r="E20" s="9">
        <v>0.62820026537010132</v>
      </c>
    </row>
    <row r="21" spans="1:5" ht="24.75">
      <c r="A21" s="9" t="s">
        <v>83</v>
      </c>
      <c r="B21" s="9" t="s">
        <v>67</v>
      </c>
      <c r="C21" s="9" t="s">
        <v>590</v>
      </c>
      <c r="D21" s="9" t="s">
        <v>605</v>
      </c>
      <c r="E21" s="9">
        <v>5.0566544098681643</v>
      </c>
    </row>
    <row r="22" spans="1:5" ht="24.75">
      <c r="A22" s="9" t="s">
        <v>83</v>
      </c>
      <c r="B22" s="9" t="s">
        <v>67</v>
      </c>
      <c r="C22" s="9" t="s">
        <v>590</v>
      </c>
      <c r="D22" s="9" t="s">
        <v>606</v>
      </c>
      <c r="E22" s="9">
        <v>1.4717003008373566</v>
      </c>
    </row>
    <row r="23" spans="1:5" ht="24.75">
      <c r="A23" s="9" t="s">
        <v>83</v>
      </c>
      <c r="B23" s="9" t="s">
        <v>67</v>
      </c>
      <c r="C23" s="9" t="s">
        <v>590</v>
      </c>
      <c r="D23" s="9" t="s">
        <v>607</v>
      </c>
      <c r="E23" s="9">
        <v>7.3080006565736229</v>
      </c>
    </row>
    <row r="24" spans="1:5" ht="24.75">
      <c r="A24" s="9" t="s">
        <v>83</v>
      </c>
      <c r="B24" s="9" t="s">
        <v>67</v>
      </c>
      <c r="C24" s="9" t="s">
        <v>590</v>
      </c>
      <c r="D24" s="9" t="s">
        <v>608</v>
      </c>
      <c r="E24" s="9">
        <v>9.0004395875229717E-4</v>
      </c>
    </row>
    <row r="25" spans="1:5" ht="24.75">
      <c r="A25" s="9" t="s">
        <v>83</v>
      </c>
      <c r="B25" s="9" t="s">
        <v>67</v>
      </c>
      <c r="C25" s="9" t="s">
        <v>590</v>
      </c>
      <c r="D25" s="9" t="s">
        <v>609</v>
      </c>
      <c r="E25" s="9">
        <v>0.8992485638295632</v>
      </c>
    </row>
    <row r="26" spans="1:5" ht="24.75">
      <c r="A26" s="9" t="s">
        <v>83</v>
      </c>
      <c r="B26" s="9" t="s">
        <v>67</v>
      </c>
      <c r="C26" s="9" t="s">
        <v>590</v>
      </c>
      <c r="D26" s="9" t="s">
        <v>610</v>
      </c>
      <c r="E26" s="9">
        <v>8.8020039924479097</v>
      </c>
    </row>
    <row r="27" spans="1:5" ht="24.75">
      <c r="A27" s="9" t="s">
        <v>83</v>
      </c>
      <c r="B27" s="9" t="s">
        <v>67</v>
      </c>
      <c r="C27" s="9" t="s">
        <v>590</v>
      </c>
      <c r="D27" s="9" t="s">
        <v>611</v>
      </c>
      <c r="E27" s="9">
        <v>7.2180015777186952</v>
      </c>
    </row>
    <row r="28" spans="1:5" ht="24.75">
      <c r="A28" s="9" t="s">
        <v>83</v>
      </c>
      <c r="B28" s="9" t="s">
        <v>67</v>
      </c>
      <c r="C28" s="9" t="s">
        <v>590</v>
      </c>
      <c r="D28" s="9" t="s">
        <v>612</v>
      </c>
      <c r="E28" s="9">
        <v>4.7012190704566752</v>
      </c>
    </row>
    <row r="29" spans="1:5" ht="24.75">
      <c r="A29" s="9" t="s">
        <v>83</v>
      </c>
      <c r="B29" s="9" t="s">
        <v>67</v>
      </c>
      <c r="C29" s="9" t="s">
        <v>590</v>
      </c>
      <c r="D29" s="9" t="s">
        <v>613</v>
      </c>
      <c r="E29" s="9">
        <v>6.795899859461521</v>
      </c>
    </row>
    <row r="30" spans="1:5" ht="24.75">
      <c r="A30" s="9" t="s">
        <v>83</v>
      </c>
      <c r="B30" s="9" t="s">
        <v>67</v>
      </c>
      <c r="C30" s="9" t="s">
        <v>590</v>
      </c>
      <c r="D30" s="9" t="s">
        <v>614</v>
      </c>
      <c r="E30" s="9">
        <v>23.989120107208009</v>
      </c>
    </row>
    <row r="31" spans="1:5" ht="24.75">
      <c r="A31" s="9" t="s">
        <v>83</v>
      </c>
      <c r="B31" s="9" t="s">
        <v>67</v>
      </c>
      <c r="C31" s="9" t="s">
        <v>590</v>
      </c>
      <c r="D31" s="9" t="s">
        <v>615</v>
      </c>
      <c r="E31" s="9">
        <v>14.013902463169975</v>
      </c>
    </row>
    <row r="32" spans="1:5" ht="24.75">
      <c r="A32" s="9" t="s">
        <v>83</v>
      </c>
      <c r="B32" s="9" t="s">
        <v>67</v>
      </c>
      <c r="C32" s="9" t="s">
        <v>590</v>
      </c>
      <c r="D32" s="9" t="s">
        <v>616</v>
      </c>
      <c r="E32" s="9">
        <v>8.801996907124277</v>
      </c>
    </row>
    <row r="33" spans="1:5" ht="24.75">
      <c r="A33" s="9" t="s">
        <v>83</v>
      </c>
      <c r="B33" s="9" t="s">
        <v>67</v>
      </c>
      <c r="C33" s="9" t="s">
        <v>590</v>
      </c>
      <c r="D33" s="9" t="s">
        <v>617</v>
      </c>
      <c r="E33" s="9">
        <v>0.8981984809076482</v>
      </c>
    </row>
    <row r="34" spans="1:5" ht="24.75">
      <c r="A34" s="9" t="s">
        <v>83</v>
      </c>
      <c r="B34" s="9" t="s">
        <v>67</v>
      </c>
      <c r="C34" s="9" t="s">
        <v>590</v>
      </c>
      <c r="D34" s="9" t="s">
        <v>618</v>
      </c>
      <c r="E34" s="9">
        <v>11.808949837581981</v>
      </c>
    </row>
    <row r="35" spans="1:5" ht="24.75">
      <c r="A35" s="9" t="s">
        <v>83</v>
      </c>
      <c r="B35" s="9" t="s">
        <v>67</v>
      </c>
      <c r="C35" s="9" t="s">
        <v>590</v>
      </c>
      <c r="D35" s="9" t="s">
        <v>619</v>
      </c>
      <c r="E35" s="9">
        <v>7.1879706181426126</v>
      </c>
    </row>
    <row r="36" spans="1:5" ht="24.75">
      <c r="A36" s="9" t="s">
        <v>83</v>
      </c>
      <c r="B36" s="9" t="s">
        <v>67</v>
      </c>
      <c r="C36" s="9" t="s">
        <v>590</v>
      </c>
      <c r="D36" s="9" t="s">
        <v>620</v>
      </c>
      <c r="E36" s="9">
        <v>1.5240824815967113</v>
      </c>
    </row>
    <row r="37" spans="1:5" ht="24.75">
      <c r="A37" s="9" t="s">
        <v>83</v>
      </c>
      <c r="B37" s="9" t="s">
        <v>67</v>
      </c>
      <c r="C37" s="9" t="s">
        <v>590</v>
      </c>
      <c r="D37" s="9" t="s">
        <v>621</v>
      </c>
      <c r="E37" s="9">
        <v>3.8449229968979606</v>
      </c>
    </row>
    <row r="38" spans="1:5" ht="24.75">
      <c r="A38" s="9" t="s">
        <v>83</v>
      </c>
      <c r="B38" s="9" t="s">
        <v>67</v>
      </c>
      <c r="C38" s="9" t="s">
        <v>590</v>
      </c>
      <c r="D38" s="9" t="s">
        <v>622</v>
      </c>
      <c r="E38" s="9">
        <v>0.6299003255653165</v>
      </c>
    </row>
    <row r="39" spans="1:5" ht="24.75">
      <c r="A39" s="9" t="s">
        <v>83</v>
      </c>
      <c r="B39" s="9" t="s">
        <v>67</v>
      </c>
      <c r="C39" s="9" t="s">
        <v>590</v>
      </c>
      <c r="D39" s="9" t="s">
        <v>623</v>
      </c>
      <c r="E39" s="9">
        <v>11.375234431844236</v>
      </c>
    </row>
    <row r="40" spans="1:5" ht="24.75">
      <c r="A40" s="9" t="s">
        <v>83</v>
      </c>
      <c r="B40" s="9" t="s">
        <v>67</v>
      </c>
      <c r="C40" s="9" t="s">
        <v>590</v>
      </c>
      <c r="D40" s="9" t="s">
        <v>624</v>
      </c>
      <c r="E40" s="9">
        <v>62.133769611731111</v>
      </c>
    </row>
    <row r="41" spans="1:5" ht="24.75">
      <c r="A41" s="9" t="s">
        <v>83</v>
      </c>
      <c r="B41" s="9" t="s">
        <v>67</v>
      </c>
      <c r="C41" s="9" t="s">
        <v>590</v>
      </c>
      <c r="D41" s="9" t="s">
        <v>625</v>
      </c>
      <c r="E41" s="9">
        <v>6.8621584818550199</v>
      </c>
    </row>
    <row r="42" spans="1:5" ht="24.75">
      <c r="A42" s="9" t="s">
        <v>83</v>
      </c>
      <c r="B42" s="9" t="s">
        <v>67</v>
      </c>
      <c r="C42" s="9" t="s">
        <v>590</v>
      </c>
      <c r="D42" s="9" t="s">
        <v>626</v>
      </c>
      <c r="E42" s="9">
        <v>3.5675106415774653</v>
      </c>
    </row>
    <row r="43" spans="1:5" ht="24.75">
      <c r="A43" s="9" t="s">
        <v>83</v>
      </c>
      <c r="B43" s="9" t="s">
        <v>67</v>
      </c>
      <c r="C43" s="9" t="s">
        <v>590</v>
      </c>
      <c r="D43" s="9" t="s">
        <v>627</v>
      </c>
      <c r="E43" s="9">
        <v>20.708100422818646</v>
      </c>
    </row>
    <row r="44" spans="1:5" ht="24.75">
      <c r="A44" s="9" t="s">
        <v>83</v>
      </c>
      <c r="B44" s="9" t="s">
        <v>67</v>
      </c>
      <c r="C44" s="9" t="s">
        <v>590</v>
      </c>
      <c r="D44" s="9" t="s">
        <v>628</v>
      </c>
      <c r="E44" s="9">
        <v>1.6190572987670715</v>
      </c>
    </row>
    <row r="45" spans="1:5" ht="24.75">
      <c r="A45" s="9" t="s">
        <v>83</v>
      </c>
      <c r="B45" s="9" t="s">
        <v>67</v>
      </c>
      <c r="C45" s="9" t="s">
        <v>590</v>
      </c>
      <c r="D45" s="9" t="s">
        <v>629</v>
      </c>
      <c r="E45" s="9">
        <v>20.708100422818646</v>
      </c>
    </row>
    <row r="46" spans="1:5" ht="24.75">
      <c r="A46" s="9" t="s">
        <v>83</v>
      </c>
      <c r="B46" s="9" t="s">
        <v>67</v>
      </c>
      <c r="C46" s="9" t="s">
        <v>590</v>
      </c>
      <c r="D46" s="9" t="s">
        <v>630</v>
      </c>
      <c r="E46" s="9">
        <v>1.6378617730394094</v>
      </c>
    </row>
    <row r="47" spans="1:5" ht="24.75">
      <c r="A47" s="9" t="s">
        <v>83</v>
      </c>
      <c r="B47" s="9" t="s">
        <v>67</v>
      </c>
      <c r="C47" s="9" t="s">
        <v>590</v>
      </c>
      <c r="D47" s="9" t="s">
        <v>631</v>
      </c>
      <c r="E47" s="9">
        <v>6.8219996592784202</v>
      </c>
    </row>
    <row r="48" spans="1:5" ht="24.75">
      <c r="A48" s="9" t="s">
        <v>83</v>
      </c>
      <c r="B48" s="9" t="s">
        <v>67</v>
      </c>
      <c r="C48" s="9" t="s">
        <v>590</v>
      </c>
      <c r="D48" s="9" t="s">
        <v>632</v>
      </c>
      <c r="E48" s="9">
        <v>18.006750646292176</v>
      </c>
    </row>
    <row r="49" spans="1:5" ht="24.75">
      <c r="A49" s="9" t="s">
        <v>83</v>
      </c>
      <c r="B49" s="9" t="s">
        <v>67</v>
      </c>
      <c r="C49" s="9" t="s">
        <v>590</v>
      </c>
      <c r="D49" s="9" t="s">
        <v>633</v>
      </c>
      <c r="E49" s="9">
        <v>6.8210996153196666</v>
      </c>
    </row>
    <row r="50" spans="1:5" ht="24.75">
      <c r="A50" s="9" t="s">
        <v>83</v>
      </c>
      <c r="B50" s="9" t="s">
        <v>67</v>
      </c>
      <c r="C50" s="9" t="s">
        <v>590</v>
      </c>
      <c r="D50" s="9" t="s">
        <v>634</v>
      </c>
      <c r="E50" s="9">
        <v>18.006000609659875</v>
      </c>
    </row>
    <row r="51" spans="1:5" ht="24.75">
      <c r="A51" s="9" t="s">
        <v>83</v>
      </c>
      <c r="B51" s="9" t="s">
        <v>67</v>
      </c>
      <c r="C51" s="9" t="s">
        <v>590</v>
      </c>
      <c r="D51" s="9" t="s">
        <v>635</v>
      </c>
      <c r="E51" s="9">
        <v>17.151750255428023</v>
      </c>
    </row>
    <row r="52" spans="1:5" ht="24.75">
      <c r="A52" s="9" t="s">
        <v>83</v>
      </c>
      <c r="B52" s="9" t="s">
        <v>67</v>
      </c>
      <c r="C52" s="9" t="s">
        <v>590</v>
      </c>
      <c r="D52" s="9" t="s">
        <v>636</v>
      </c>
      <c r="E52" s="9">
        <v>8.4075032422549594</v>
      </c>
    </row>
    <row r="53" spans="1:5" ht="24.75">
      <c r="A53" s="9" t="s">
        <v>83</v>
      </c>
      <c r="B53" s="9" t="s">
        <v>67</v>
      </c>
      <c r="C53" s="9" t="s">
        <v>590</v>
      </c>
      <c r="D53" s="9" t="s">
        <v>637</v>
      </c>
      <c r="E53" s="9">
        <v>17.151000218795726</v>
      </c>
    </row>
    <row r="54" spans="1:5" ht="24.75">
      <c r="A54" s="9" t="s">
        <v>83</v>
      </c>
      <c r="B54" s="9" t="s">
        <v>67</v>
      </c>
      <c r="C54" s="9" t="s">
        <v>590</v>
      </c>
      <c r="D54" s="9" t="s">
        <v>638</v>
      </c>
      <c r="E54" s="9">
        <v>18.736657335420738</v>
      </c>
    </row>
    <row r="55" spans="1:5" ht="24.75">
      <c r="A55" s="9" t="s">
        <v>83</v>
      </c>
      <c r="B55" s="9" t="s">
        <v>67</v>
      </c>
      <c r="C55" s="9" t="s">
        <v>590</v>
      </c>
      <c r="D55" s="9" t="s">
        <v>639</v>
      </c>
      <c r="E55" s="9">
        <v>15.516469904886332</v>
      </c>
    </row>
    <row r="56" spans="1:5" ht="24.75">
      <c r="A56" s="9" t="s">
        <v>83</v>
      </c>
      <c r="B56" s="9" t="s">
        <v>67</v>
      </c>
      <c r="C56" s="9" t="s">
        <v>590</v>
      </c>
      <c r="D56" s="9" t="s">
        <v>640</v>
      </c>
      <c r="E56" s="9">
        <v>5.4517496157783327</v>
      </c>
    </row>
    <row r="57" spans="1:5" ht="24.75">
      <c r="A57" s="9" t="s">
        <v>83</v>
      </c>
      <c r="B57" s="9" t="s">
        <v>67</v>
      </c>
      <c r="C57" s="9" t="s">
        <v>590</v>
      </c>
      <c r="D57" s="9" t="s">
        <v>641</v>
      </c>
      <c r="E57" s="9">
        <v>4.7012190704566699</v>
      </c>
    </row>
    <row r="58" spans="1:5" ht="24.75">
      <c r="A58" s="9" t="s">
        <v>83</v>
      </c>
      <c r="B58" s="9" t="s">
        <v>67</v>
      </c>
      <c r="C58" s="9" t="s">
        <v>590</v>
      </c>
      <c r="D58" s="9" t="s">
        <v>642</v>
      </c>
      <c r="E58" s="9">
        <v>7.2180015844689462</v>
      </c>
    </row>
    <row r="59" spans="1:5" ht="24.75">
      <c r="A59" s="9" t="s">
        <v>83</v>
      </c>
      <c r="B59" s="9" t="s">
        <v>67</v>
      </c>
      <c r="C59" s="9" t="s">
        <v>590</v>
      </c>
      <c r="D59" s="9" t="s">
        <v>643</v>
      </c>
      <c r="E59" s="9">
        <v>15.861750596853193</v>
      </c>
    </row>
    <row r="60" spans="1:5" ht="24.75">
      <c r="A60" s="9" t="s">
        <v>83</v>
      </c>
      <c r="B60" s="9" t="s">
        <v>67</v>
      </c>
      <c r="C60" s="9" t="s">
        <v>590</v>
      </c>
      <c r="D60" s="9" t="s">
        <v>644</v>
      </c>
      <c r="E60" s="9">
        <v>11.466001743277868</v>
      </c>
    </row>
    <row r="61" spans="1:5" ht="24.75">
      <c r="A61" s="9" t="s">
        <v>83</v>
      </c>
      <c r="B61" s="9" t="s">
        <v>67</v>
      </c>
      <c r="C61" s="9" t="s">
        <v>590</v>
      </c>
      <c r="D61" s="9" t="s">
        <v>645</v>
      </c>
      <c r="E61" s="9">
        <v>9.0294657188192708</v>
      </c>
    </row>
    <row r="62" spans="1:5" ht="24.75">
      <c r="A62" s="9" t="s">
        <v>83</v>
      </c>
      <c r="B62" s="9" t="s">
        <v>67</v>
      </c>
      <c r="C62" s="9" t="s">
        <v>590</v>
      </c>
      <c r="D62" s="9" t="s">
        <v>646</v>
      </c>
      <c r="E62" s="9">
        <v>13.88653797590298</v>
      </c>
    </row>
    <row r="63" spans="1:5" ht="24.75">
      <c r="A63" s="9" t="s">
        <v>83</v>
      </c>
      <c r="B63" s="9" t="s">
        <v>67</v>
      </c>
      <c r="C63" s="9" t="s">
        <v>590</v>
      </c>
      <c r="D63" s="9" t="s">
        <v>647</v>
      </c>
      <c r="E63" s="9">
        <v>11.164372147849665</v>
      </c>
    </row>
    <row r="64" spans="1:5" ht="24.75">
      <c r="A64" s="9" t="s">
        <v>83</v>
      </c>
      <c r="B64" s="9" t="s">
        <v>67</v>
      </c>
      <c r="C64" s="9" t="s">
        <v>590</v>
      </c>
      <c r="D64" s="9" t="s">
        <v>648</v>
      </c>
      <c r="E64" s="9">
        <v>7.1637356768749871</v>
      </c>
    </row>
    <row r="65" spans="1:5" ht="24.75">
      <c r="A65" s="9" t="s">
        <v>83</v>
      </c>
      <c r="B65" s="9" t="s">
        <v>67</v>
      </c>
      <c r="C65" s="9" t="s">
        <v>590</v>
      </c>
      <c r="D65" s="9" t="s">
        <v>649</v>
      </c>
      <c r="E65" s="9">
        <v>7.1630356426848456</v>
      </c>
    </row>
    <row r="66" spans="1:5" ht="24.75">
      <c r="A66" s="9" t="s">
        <v>83</v>
      </c>
      <c r="B66" s="9" t="s">
        <v>67</v>
      </c>
      <c r="C66" s="9" t="s">
        <v>590</v>
      </c>
      <c r="D66" s="9" t="s">
        <v>650</v>
      </c>
      <c r="E66" s="9">
        <v>11.165072182039806</v>
      </c>
    </row>
    <row r="67" spans="1:5" ht="24.75">
      <c r="A67" s="9" t="s">
        <v>83</v>
      </c>
      <c r="B67" s="9" t="s">
        <v>67</v>
      </c>
      <c r="C67" s="9" t="s">
        <v>590</v>
      </c>
      <c r="D67" s="9" t="s">
        <v>651</v>
      </c>
      <c r="E67" s="9">
        <v>13.88653797590298</v>
      </c>
    </row>
    <row r="68" spans="1:5" ht="24.75">
      <c r="A68" s="9" t="s">
        <v>83</v>
      </c>
      <c r="B68" s="9" t="s">
        <v>67</v>
      </c>
      <c r="C68" s="9" t="s">
        <v>590</v>
      </c>
      <c r="D68" s="9" t="s">
        <v>652</v>
      </c>
      <c r="E68" s="9">
        <v>9.0277656357859719</v>
      </c>
    </row>
    <row r="69" spans="1:5" ht="24.75">
      <c r="A69" s="9" t="s">
        <v>83</v>
      </c>
      <c r="B69" s="9" t="s">
        <v>67</v>
      </c>
      <c r="C69" s="9" t="s">
        <v>590</v>
      </c>
      <c r="D69" s="9" t="s">
        <v>653</v>
      </c>
      <c r="E69" s="9">
        <v>47.850309501599398</v>
      </c>
    </row>
    <row r="70" spans="1:5" ht="24.75">
      <c r="A70" s="9" t="s">
        <v>83</v>
      </c>
      <c r="B70" s="9" t="s">
        <v>67</v>
      </c>
      <c r="C70" s="9" t="s">
        <v>590</v>
      </c>
      <c r="D70" s="9" t="s">
        <v>654</v>
      </c>
      <c r="E70" s="9">
        <v>28.181679066761685</v>
      </c>
    </row>
    <row r="71" spans="1:5" ht="24.75">
      <c r="A71" s="9" t="s">
        <v>83</v>
      </c>
      <c r="B71" s="9" t="s">
        <v>67</v>
      </c>
      <c r="C71" s="9" t="s">
        <v>590</v>
      </c>
      <c r="D71" s="9" t="s">
        <v>655</v>
      </c>
      <c r="E71" s="9">
        <v>49.976236040616016</v>
      </c>
    </row>
    <row r="72" spans="1:5" ht="24.75">
      <c r="A72" s="9" t="s">
        <v>83</v>
      </c>
      <c r="B72" s="9" t="s">
        <v>67</v>
      </c>
      <c r="C72" s="9" t="s">
        <v>590</v>
      </c>
      <c r="D72" s="9" t="s">
        <v>656</v>
      </c>
      <c r="E72" s="9">
        <v>29.327703344403911</v>
      </c>
    </row>
    <row r="73" spans="1:5" ht="24.75">
      <c r="A73" s="9" t="s">
        <v>83</v>
      </c>
      <c r="B73" s="9" t="s">
        <v>67</v>
      </c>
      <c r="C73" s="9" t="s">
        <v>590</v>
      </c>
      <c r="D73" s="9" t="s">
        <v>657</v>
      </c>
      <c r="E73" s="9">
        <v>34.317083532366283</v>
      </c>
    </row>
    <row r="74" spans="1:5" ht="24.75">
      <c r="A74" s="9" t="s">
        <v>83</v>
      </c>
      <c r="B74" s="9" t="s">
        <v>67</v>
      </c>
      <c r="C74" s="9" t="s">
        <v>590</v>
      </c>
      <c r="D74" s="9" t="s">
        <v>658</v>
      </c>
      <c r="E74" s="9">
        <v>27.125084501791751</v>
      </c>
    </row>
    <row r="75" spans="1:5" ht="24.75">
      <c r="A75" s="9" t="s">
        <v>83</v>
      </c>
      <c r="B75" s="9" t="s">
        <v>67</v>
      </c>
      <c r="C75" s="9" t="s">
        <v>590</v>
      </c>
      <c r="D75" s="9" t="s">
        <v>659</v>
      </c>
      <c r="E75" s="9">
        <v>2.0919803964975925</v>
      </c>
    </row>
    <row r="76" spans="1:5" ht="24.75">
      <c r="A76" s="9" t="s">
        <v>83</v>
      </c>
      <c r="B76" s="9" t="s">
        <v>67</v>
      </c>
      <c r="C76" s="9" t="s">
        <v>590</v>
      </c>
      <c r="D76" s="9" t="s">
        <v>660</v>
      </c>
      <c r="E76" s="9">
        <v>2.4075704389300387</v>
      </c>
    </row>
    <row r="77" spans="1:5" ht="24.75">
      <c r="A77" s="9" t="s">
        <v>83</v>
      </c>
      <c r="B77" s="9" t="s">
        <v>67</v>
      </c>
      <c r="C77" s="9" t="s">
        <v>590</v>
      </c>
      <c r="D77" s="9" t="s">
        <v>661</v>
      </c>
      <c r="E77" s="9">
        <v>2.4065444262255591</v>
      </c>
    </row>
    <row r="78" spans="1:5" ht="24.75">
      <c r="A78" s="9" t="s">
        <v>83</v>
      </c>
      <c r="B78" s="9" t="s">
        <v>67</v>
      </c>
      <c r="C78" s="9" t="s">
        <v>590</v>
      </c>
      <c r="D78" s="9" t="s">
        <v>662</v>
      </c>
      <c r="E78" s="9">
        <v>2.4075705640926093</v>
      </c>
    </row>
    <row r="79" spans="1:5" ht="24.75">
      <c r="A79" s="9" t="s">
        <v>83</v>
      </c>
      <c r="B79" s="9" t="s">
        <v>67</v>
      </c>
      <c r="C79" s="9" t="s">
        <v>590</v>
      </c>
      <c r="D79" s="9" t="s">
        <v>663</v>
      </c>
      <c r="E79" s="9">
        <v>2.4065445757136055</v>
      </c>
    </row>
    <row r="80" spans="1:5" ht="24.75">
      <c r="A80" s="9" t="s">
        <v>83</v>
      </c>
      <c r="B80" s="9" t="s">
        <v>67</v>
      </c>
      <c r="C80" s="9" t="s">
        <v>590</v>
      </c>
      <c r="D80" s="9" t="s">
        <v>664</v>
      </c>
      <c r="E80" s="9">
        <v>1.0377843257496975</v>
      </c>
    </row>
    <row r="81" spans="1:5" ht="24.75">
      <c r="A81" s="9" t="s">
        <v>83</v>
      </c>
      <c r="B81" s="9" t="s">
        <v>67</v>
      </c>
      <c r="C81" s="9" t="s">
        <v>590</v>
      </c>
      <c r="D81" s="9" t="s">
        <v>665</v>
      </c>
      <c r="E81" s="9">
        <v>1.0153790992126466</v>
      </c>
    </row>
    <row r="82" spans="1:5" ht="24.75">
      <c r="A82" s="9" t="s">
        <v>83</v>
      </c>
      <c r="B82" s="9" t="s">
        <v>67</v>
      </c>
      <c r="C82" s="9" t="s">
        <v>590</v>
      </c>
      <c r="D82" s="9" t="s">
        <v>666</v>
      </c>
      <c r="E82" s="9">
        <v>1.6888498520247825</v>
      </c>
    </row>
    <row r="83" spans="1:5" ht="24.75">
      <c r="A83" s="9" t="s">
        <v>83</v>
      </c>
      <c r="B83" s="9" t="s">
        <v>67</v>
      </c>
      <c r="C83" s="9" t="s">
        <v>590</v>
      </c>
      <c r="D83" s="9" t="s">
        <v>667</v>
      </c>
      <c r="E83" s="9">
        <v>1.670192821997486</v>
      </c>
    </row>
    <row r="84" spans="1:5" ht="24.75">
      <c r="A84" s="9" t="s">
        <v>83</v>
      </c>
      <c r="B84" s="9" t="s">
        <v>67</v>
      </c>
      <c r="C84" s="9" t="s">
        <v>590</v>
      </c>
      <c r="D84" s="9" t="s">
        <v>668</v>
      </c>
      <c r="E84" s="9">
        <v>5.0702226942154125</v>
      </c>
    </row>
    <row r="85" spans="1:5" ht="24.75">
      <c r="A85" s="9" t="s">
        <v>83</v>
      </c>
      <c r="B85" s="9" t="s">
        <v>67</v>
      </c>
      <c r="C85" s="9" t="s">
        <v>590</v>
      </c>
      <c r="D85" s="9" t="s">
        <v>669</v>
      </c>
      <c r="E85" s="9">
        <v>14.993039351483199</v>
      </c>
    </row>
    <row r="86" spans="1:5" ht="24.75">
      <c r="A86" s="9" t="s">
        <v>83</v>
      </c>
      <c r="B86" s="9" t="s">
        <v>67</v>
      </c>
      <c r="C86" s="9" t="s">
        <v>590</v>
      </c>
      <c r="D86" s="9" t="s">
        <v>670</v>
      </c>
      <c r="E86" s="9">
        <v>7.9411988023560225</v>
      </c>
    </row>
    <row r="87" spans="1:5" ht="24.75">
      <c r="A87" s="9" t="s">
        <v>83</v>
      </c>
      <c r="B87" s="9" t="s">
        <v>67</v>
      </c>
      <c r="C87" s="9" t="s">
        <v>590</v>
      </c>
      <c r="D87" s="9" t="s">
        <v>671</v>
      </c>
      <c r="E87" s="9">
        <v>13.398438581752615</v>
      </c>
    </row>
    <row r="88" spans="1:5" ht="24.75">
      <c r="A88" s="9" t="s">
        <v>83</v>
      </c>
      <c r="B88" s="9" t="s">
        <v>67</v>
      </c>
      <c r="C88" s="9" t="s">
        <v>590</v>
      </c>
      <c r="D88" s="9" t="s">
        <v>672</v>
      </c>
      <c r="E88" s="9">
        <v>10.163618592745667</v>
      </c>
    </row>
    <row r="89" spans="1:5" ht="24.75">
      <c r="A89" s="9" t="s">
        <v>83</v>
      </c>
      <c r="B89" s="9" t="s">
        <v>67</v>
      </c>
      <c r="C89" s="9" t="s">
        <v>590</v>
      </c>
      <c r="D89" s="9" t="s">
        <v>673</v>
      </c>
      <c r="E89" s="9">
        <v>12.1948583552277</v>
      </c>
    </row>
    <row r="90" spans="1:5" ht="24.75">
      <c r="A90" s="9" t="s">
        <v>83</v>
      </c>
      <c r="B90" s="9" t="s">
        <v>67</v>
      </c>
      <c r="C90" s="9" t="s">
        <v>590</v>
      </c>
      <c r="D90" s="9" t="s">
        <v>674</v>
      </c>
      <c r="E90" s="9">
        <v>13.40201875661077</v>
      </c>
    </row>
    <row r="91" spans="1:5" ht="24.75">
      <c r="A91" s="9" t="s">
        <v>83</v>
      </c>
      <c r="B91" s="9" t="s">
        <v>67</v>
      </c>
      <c r="C91" s="9" t="s">
        <v>590</v>
      </c>
      <c r="D91" s="9" t="s">
        <v>675</v>
      </c>
      <c r="E91" s="9">
        <v>7.9397385205405495</v>
      </c>
    </row>
    <row r="92" spans="1:5" ht="24.75">
      <c r="A92" s="9" t="s">
        <v>83</v>
      </c>
      <c r="B92" s="9" t="s">
        <v>67</v>
      </c>
      <c r="C92" s="9" t="s">
        <v>590</v>
      </c>
      <c r="D92" s="9" t="s">
        <v>676</v>
      </c>
      <c r="E92" s="9">
        <v>12.198438530085854</v>
      </c>
    </row>
    <row r="93" spans="1:5" ht="24.75">
      <c r="A93" s="9" t="s">
        <v>83</v>
      </c>
      <c r="B93" s="9" t="s">
        <v>67</v>
      </c>
      <c r="C93" s="9" t="s">
        <v>590</v>
      </c>
      <c r="D93" s="9" t="s">
        <v>677</v>
      </c>
      <c r="E93" s="9">
        <v>10.160038648342924</v>
      </c>
    </row>
    <row r="94" spans="1:5" ht="24.75">
      <c r="A94" s="9" t="s">
        <v>83</v>
      </c>
      <c r="B94" s="9" t="s">
        <v>67</v>
      </c>
      <c r="C94" s="9" t="s">
        <v>590</v>
      </c>
      <c r="D94" s="9" t="s">
        <v>678</v>
      </c>
      <c r="E94" s="9">
        <v>9.6163849613583761</v>
      </c>
    </row>
    <row r="95" spans="1:5" ht="24.75">
      <c r="A95" s="9" t="s">
        <v>83</v>
      </c>
      <c r="B95" s="9" t="s">
        <v>67</v>
      </c>
      <c r="C95" s="9" t="s">
        <v>590</v>
      </c>
      <c r="D95" s="9" t="s">
        <v>679</v>
      </c>
      <c r="E95" s="9">
        <v>6.0466185179102121</v>
      </c>
    </row>
    <row r="96" spans="1:5" ht="24.75">
      <c r="A96" s="9" t="s">
        <v>83</v>
      </c>
      <c r="B96" s="9" t="s">
        <v>67</v>
      </c>
      <c r="C96" s="9" t="s">
        <v>590</v>
      </c>
      <c r="D96" s="9" t="s">
        <v>680</v>
      </c>
      <c r="E96" s="9">
        <v>8.3451185355160593</v>
      </c>
    </row>
    <row r="97" spans="1:5" ht="24.75">
      <c r="A97" s="9" t="s">
        <v>83</v>
      </c>
      <c r="B97" s="9" t="s">
        <v>67</v>
      </c>
      <c r="C97" s="9" t="s">
        <v>590</v>
      </c>
      <c r="D97" s="9" t="s">
        <v>681</v>
      </c>
      <c r="E97" s="9">
        <v>6.0430383430520624</v>
      </c>
    </row>
    <row r="98" spans="1:5" ht="24.75">
      <c r="A98" s="9" t="s">
        <v>83</v>
      </c>
      <c r="B98" s="9" t="s">
        <v>67</v>
      </c>
      <c r="C98" s="9" t="s">
        <v>590</v>
      </c>
      <c r="D98" s="9" t="s">
        <v>682</v>
      </c>
      <c r="E98" s="9">
        <v>20.099266962008237</v>
      </c>
    </row>
    <row r="99" spans="1:5" ht="24.75">
      <c r="A99" s="9" t="s">
        <v>83</v>
      </c>
      <c r="B99" s="9" t="s">
        <v>67</v>
      </c>
      <c r="C99" s="9" t="s">
        <v>590</v>
      </c>
      <c r="D99" s="9" t="s">
        <v>683</v>
      </c>
      <c r="E99" s="9">
        <v>17.223701521743934</v>
      </c>
    </row>
    <row r="100" spans="1:5" ht="24.75">
      <c r="A100" s="9" t="s">
        <v>83</v>
      </c>
      <c r="B100" s="9" t="s">
        <v>67</v>
      </c>
      <c r="C100" s="9" t="s">
        <v>590</v>
      </c>
      <c r="D100" s="9" t="s">
        <v>684</v>
      </c>
      <c r="E100" s="9">
        <v>5.1491668119144691</v>
      </c>
    </row>
    <row r="101" spans="1:5" ht="24.75">
      <c r="A101" s="9" t="s">
        <v>83</v>
      </c>
      <c r="B101" s="9" t="s">
        <v>67</v>
      </c>
      <c r="C101" s="9" t="s">
        <v>590</v>
      </c>
      <c r="D101" s="9" t="s">
        <v>685</v>
      </c>
      <c r="E101" s="9">
        <v>1.4577999895030536</v>
      </c>
    </row>
    <row r="102" spans="1:5" ht="24.75">
      <c r="A102" s="9" t="s">
        <v>83</v>
      </c>
      <c r="B102" s="9" t="s">
        <v>67</v>
      </c>
      <c r="C102" s="9" t="s">
        <v>590</v>
      </c>
      <c r="D102" s="9" t="s">
        <v>686</v>
      </c>
      <c r="E102" s="9">
        <v>0.98999971068482961</v>
      </c>
    </row>
    <row r="103" spans="1:5" ht="24.75">
      <c r="A103" s="9" t="s">
        <v>83</v>
      </c>
      <c r="B103" s="9" t="s">
        <v>67</v>
      </c>
      <c r="C103" s="9" t="s">
        <v>590</v>
      </c>
      <c r="D103" s="9" t="s">
        <v>687</v>
      </c>
      <c r="E103" s="9">
        <v>42.074402399692012</v>
      </c>
    </row>
    <row r="104" spans="1:5" ht="24.75">
      <c r="A104" s="9" t="s">
        <v>83</v>
      </c>
      <c r="B104" s="9" t="s">
        <v>67</v>
      </c>
      <c r="C104" s="9" t="s">
        <v>590</v>
      </c>
      <c r="D104" s="9" t="s">
        <v>688</v>
      </c>
      <c r="E104" s="9">
        <v>0.98639953484997644</v>
      </c>
    </row>
    <row r="105" spans="1:5" ht="24.75">
      <c r="A105" s="9" t="s">
        <v>83</v>
      </c>
      <c r="B105" s="9" t="s">
        <v>67</v>
      </c>
      <c r="C105" s="9" t="s">
        <v>590</v>
      </c>
      <c r="D105" s="9" t="s">
        <v>689</v>
      </c>
      <c r="E105" s="9">
        <v>1.4614999496851715</v>
      </c>
    </row>
    <row r="106" spans="1:5" ht="24.75">
      <c r="A106" s="9" t="s">
        <v>83</v>
      </c>
      <c r="B106" s="9" t="s">
        <v>67</v>
      </c>
      <c r="C106" s="9" t="s">
        <v>590</v>
      </c>
      <c r="D106" s="9" t="s">
        <v>690</v>
      </c>
      <c r="E106" s="9">
        <v>4.6249997404149736</v>
      </c>
    </row>
    <row r="107" spans="1:5" ht="24.75">
      <c r="A107" s="9" t="s">
        <v>83</v>
      </c>
      <c r="B107" s="9" t="s">
        <v>67</v>
      </c>
      <c r="C107" s="9" t="s">
        <v>590</v>
      </c>
      <c r="D107" s="9" t="s">
        <v>691</v>
      </c>
      <c r="E107" s="9">
        <v>4.0700002634513437</v>
      </c>
    </row>
    <row r="108" spans="1:5" ht="24.75">
      <c r="A108" s="9" t="s">
        <v>83</v>
      </c>
      <c r="B108" s="9" t="s">
        <v>67</v>
      </c>
      <c r="C108" s="9" t="s">
        <v>590</v>
      </c>
      <c r="D108" s="9" t="s">
        <v>692</v>
      </c>
      <c r="E108" s="9">
        <v>1.5373505093311135</v>
      </c>
    </row>
    <row r="109" spans="1:5" ht="24.75">
      <c r="A109" s="9" t="s">
        <v>83</v>
      </c>
      <c r="B109" s="9" t="s">
        <v>67</v>
      </c>
      <c r="C109" s="9" t="s">
        <v>590</v>
      </c>
      <c r="D109" s="9" t="s">
        <v>693</v>
      </c>
      <c r="E109" s="9">
        <v>0.99180003034536524</v>
      </c>
    </row>
    <row r="110" spans="1:5" ht="24.75">
      <c r="A110" s="9" t="s">
        <v>83</v>
      </c>
      <c r="B110" s="9" t="s">
        <v>67</v>
      </c>
      <c r="C110" s="9" t="s">
        <v>590</v>
      </c>
      <c r="D110" s="9" t="s">
        <v>694</v>
      </c>
      <c r="E110" s="9">
        <v>10.760400084421811</v>
      </c>
    </row>
    <row r="111" spans="1:5" ht="24.75">
      <c r="A111" s="9" t="s">
        <v>83</v>
      </c>
      <c r="B111" s="9" t="s">
        <v>67</v>
      </c>
      <c r="C111" s="9" t="s">
        <v>590</v>
      </c>
      <c r="D111" s="9" t="s">
        <v>695</v>
      </c>
      <c r="E111" s="9">
        <v>0.9881998545103573</v>
      </c>
    </row>
    <row r="112" spans="1:5" ht="24.75">
      <c r="A112" s="9" t="s">
        <v>83</v>
      </c>
      <c r="B112" s="9" t="s">
        <v>67</v>
      </c>
      <c r="C112" s="9" t="s">
        <v>590</v>
      </c>
      <c r="D112" s="9" t="s">
        <v>696</v>
      </c>
      <c r="E112" s="9">
        <v>1.5410506900504524</v>
      </c>
    </row>
    <row r="113" spans="1:5" ht="24.75">
      <c r="A113" s="9" t="s">
        <v>83</v>
      </c>
      <c r="B113" s="9" t="s">
        <v>67</v>
      </c>
      <c r="C113" s="9" t="s">
        <v>590</v>
      </c>
      <c r="D113" s="9" t="s">
        <v>697</v>
      </c>
      <c r="E113" s="9">
        <v>4.0700000429141463</v>
      </c>
    </row>
    <row r="114" spans="1:5" ht="24.75">
      <c r="A114" s="9" t="s">
        <v>83</v>
      </c>
      <c r="B114" s="9" t="s">
        <v>67</v>
      </c>
      <c r="C114" s="9" t="s">
        <v>590</v>
      </c>
      <c r="D114" s="9" t="s">
        <v>698</v>
      </c>
      <c r="E114" s="9">
        <v>31.983002443677318</v>
      </c>
    </row>
    <row r="115" spans="1:5" ht="24.75">
      <c r="A115" s="9" t="s">
        <v>83</v>
      </c>
      <c r="B115" s="9" t="s">
        <v>67</v>
      </c>
      <c r="C115" s="9" t="s">
        <v>590</v>
      </c>
      <c r="D115" s="9" t="s">
        <v>699</v>
      </c>
      <c r="E115" s="9">
        <v>3.2899782754866393</v>
      </c>
    </row>
    <row r="116" spans="1:5" ht="24.75">
      <c r="A116" s="9" t="s">
        <v>83</v>
      </c>
      <c r="B116" s="9" t="s">
        <v>67</v>
      </c>
      <c r="C116" s="9" t="s">
        <v>590</v>
      </c>
      <c r="D116" s="9" t="s">
        <v>700</v>
      </c>
      <c r="E116" s="9">
        <v>24.814093131622581</v>
      </c>
    </row>
    <row r="117" spans="1:5" ht="24.75">
      <c r="A117" s="9" t="s">
        <v>83</v>
      </c>
      <c r="B117" s="9" t="s">
        <v>67</v>
      </c>
      <c r="C117" s="9" t="s">
        <v>590</v>
      </c>
      <c r="D117" s="9" t="s">
        <v>701</v>
      </c>
      <c r="E117" s="9">
        <v>34.651048701522271</v>
      </c>
    </row>
    <row r="118" spans="1:5" ht="24.75">
      <c r="A118" s="9" t="s">
        <v>83</v>
      </c>
      <c r="B118" s="9" t="s">
        <v>67</v>
      </c>
      <c r="C118" s="9" t="s">
        <v>590</v>
      </c>
      <c r="D118" s="9" t="s">
        <v>702</v>
      </c>
      <c r="E118" s="9">
        <v>32.314452734215912</v>
      </c>
    </row>
    <row r="119" spans="1:5" ht="24.75">
      <c r="A119" s="9" t="s">
        <v>83</v>
      </c>
      <c r="B119" s="9" t="s">
        <v>67</v>
      </c>
      <c r="C119" s="9" t="s">
        <v>590</v>
      </c>
      <c r="D119" s="9" t="s">
        <v>703</v>
      </c>
      <c r="E119" s="9">
        <v>6.6193000984940458</v>
      </c>
    </row>
    <row r="120" spans="1:5" ht="24.75">
      <c r="A120" s="9" t="s">
        <v>83</v>
      </c>
      <c r="B120" s="9" t="s">
        <v>67</v>
      </c>
      <c r="C120" s="9" t="s">
        <v>590</v>
      </c>
      <c r="D120" s="9" t="s">
        <v>704</v>
      </c>
      <c r="E120" s="9">
        <v>29.663002212237174</v>
      </c>
    </row>
    <row r="121" spans="1:5" ht="24.75">
      <c r="A121" s="9" t="s">
        <v>83</v>
      </c>
      <c r="B121" s="9" t="s">
        <v>67</v>
      </c>
      <c r="C121" s="9" t="s">
        <v>590</v>
      </c>
      <c r="D121" s="9" t="s">
        <v>705</v>
      </c>
      <c r="E121" s="9">
        <v>5.4081657115584028</v>
      </c>
    </row>
    <row r="122" spans="1:5" ht="24.75">
      <c r="A122" s="9" t="s">
        <v>83</v>
      </c>
      <c r="B122" s="9" t="s">
        <v>67</v>
      </c>
      <c r="C122" s="9" t="s">
        <v>590</v>
      </c>
      <c r="D122" s="9" t="s">
        <v>706</v>
      </c>
      <c r="E122" s="9">
        <v>1.5262459576606995</v>
      </c>
    </row>
    <row r="123" spans="1:5" ht="24.75">
      <c r="A123" s="9" t="s">
        <v>83</v>
      </c>
      <c r="B123" s="9" t="s">
        <v>67</v>
      </c>
      <c r="C123" s="9" t="s">
        <v>590</v>
      </c>
      <c r="D123" s="9" t="s">
        <v>707</v>
      </c>
      <c r="E123" s="9">
        <v>0.98099560169307898</v>
      </c>
    </row>
    <row r="124" spans="1:5" ht="24.75">
      <c r="A124" s="9" t="s">
        <v>83</v>
      </c>
      <c r="B124" s="9" t="s">
        <v>67</v>
      </c>
      <c r="C124" s="9" t="s">
        <v>590</v>
      </c>
      <c r="D124" s="9" t="s">
        <v>708</v>
      </c>
      <c r="E124" s="9">
        <v>13.772399229913505</v>
      </c>
    </row>
    <row r="125" spans="1:5" ht="24.75">
      <c r="A125" s="9" t="s">
        <v>83</v>
      </c>
      <c r="B125" s="9" t="s">
        <v>67</v>
      </c>
      <c r="C125" s="9" t="s">
        <v>590</v>
      </c>
      <c r="D125" s="9" t="s">
        <v>709</v>
      </c>
      <c r="E125" s="9">
        <v>0.97739542585803885</v>
      </c>
    </row>
    <row r="126" spans="1:5" ht="24.75">
      <c r="A126" s="9" t="s">
        <v>83</v>
      </c>
      <c r="B126" s="9" t="s">
        <v>67</v>
      </c>
      <c r="C126" s="9" t="s">
        <v>590</v>
      </c>
      <c r="D126" s="9" t="s">
        <v>710</v>
      </c>
      <c r="E126" s="9">
        <v>1.5299461383800468</v>
      </c>
    </row>
    <row r="127" spans="1:5" ht="24.75">
      <c r="A127" s="9" t="s">
        <v>83</v>
      </c>
      <c r="B127" s="9" t="s">
        <v>67</v>
      </c>
      <c r="C127" s="9" t="s">
        <v>590</v>
      </c>
      <c r="D127" s="9" t="s">
        <v>711</v>
      </c>
      <c r="E127" s="9">
        <v>4.886468819471558</v>
      </c>
    </row>
    <row r="128" spans="1:5" ht="24.75">
      <c r="A128" s="9" t="s">
        <v>83</v>
      </c>
      <c r="B128" s="9" t="s">
        <v>67</v>
      </c>
      <c r="C128" s="9" t="s">
        <v>590</v>
      </c>
      <c r="D128" s="9" t="s">
        <v>712</v>
      </c>
      <c r="E128" s="9">
        <v>19.328547150005814</v>
      </c>
    </row>
    <row r="129" spans="1:5" ht="24.75">
      <c r="A129" s="9" t="s">
        <v>83</v>
      </c>
      <c r="B129" s="9" t="s">
        <v>67</v>
      </c>
      <c r="C129" s="9" t="s">
        <v>590</v>
      </c>
      <c r="D129" s="9" t="s">
        <v>713</v>
      </c>
      <c r="E129" s="9">
        <v>22.841426354033814</v>
      </c>
    </row>
    <row r="130" spans="1:5" ht="24.75">
      <c r="A130" s="9" t="s">
        <v>83</v>
      </c>
      <c r="B130" s="9" t="s">
        <v>67</v>
      </c>
      <c r="C130" s="9" t="s">
        <v>590</v>
      </c>
      <c r="D130" s="9" t="s">
        <v>714</v>
      </c>
      <c r="E130" s="9">
        <v>15.56324734487815</v>
      </c>
    </row>
    <row r="131" spans="1:5" ht="24.75">
      <c r="A131" s="9" t="s">
        <v>83</v>
      </c>
      <c r="B131" s="9" t="s">
        <v>67</v>
      </c>
      <c r="C131" s="9" t="s">
        <v>590</v>
      </c>
      <c r="D131" s="9" t="s">
        <v>715</v>
      </c>
      <c r="E131" s="9">
        <v>1.3781597720599816</v>
      </c>
    </row>
    <row r="132" spans="1:5" ht="24.75">
      <c r="A132" s="9" t="s">
        <v>83</v>
      </c>
      <c r="B132" s="9" t="s">
        <v>67</v>
      </c>
      <c r="C132" s="9" t="s">
        <v>590</v>
      </c>
      <c r="D132" s="9" t="s">
        <v>716</v>
      </c>
      <c r="E132" s="9">
        <v>1.3157998823512227</v>
      </c>
    </row>
    <row r="133" spans="1:5" ht="24.75">
      <c r="A133" s="9" t="s">
        <v>83</v>
      </c>
      <c r="B133" s="9" t="s">
        <v>67</v>
      </c>
      <c r="C133" s="9" t="s">
        <v>590</v>
      </c>
      <c r="D133" s="9" t="s">
        <v>717</v>
      </c>
      <c r="E133" s="9">
        <v>2.0991596422258962</v>
      </c>
    </row>
    <row r="134" spans="1:5" ht="24.75">
      <c r="A134" s="9" t="s">
        <v>83</v>
      </c>
      <c r="B134" s="9" t="s">
        <v>67</v>
      </c>
      <c r="C134" s="9" t="s">
        <v>590</v>
      </c>
      <c r="D134" s="9" t="s">
        <v>718</v>
      </c>
      <c r="E134" s="9">
        <v>1.3137597827113845</v>
      </c>
    </row>
    <row r="135" spans="1:5" ht="24.75">
      <c r="A135" s="9" t="s">
        <v>83</v>
      </c>
      <c r="B135" s="9" t="s">
        <v>67</v>
      </c>
      <c r="C135" s="9" t="s">
        <v>590</v>
      </c>
      <c r="D135" s="9" t="s">
        <v>719</v>
      </c>
      <c r="E135" s="9">
        <v>1.3802996214762331</v>
      </c>
    </row>
    <row r="136" spans="1:5" ht="24.75">
      <c r="A136" s="9" t="s">
        <v>83</v>
      </c>
      <c r="B136" s="9" t="s">
        <v>67</v>
      </c>
      <c r="C136" s="9" t="s">
        <v>590</v>
      </c>
      <c r="D136" s="9" t="s">
        <v>720</v>
      </c>
      <c r="E136" s="9">
        <v>53.401371492655414</v>
      </c>
    </row>
    <row r="137" spans="1:5" ht="24.75">
      <c r="A137" s="9" t="s">
        <v>83</v>
      </c>
      <c r="B137" s="9" t="s">
        <v>67</v>
      </c>
      <c r="C137" s="9" t="s">
        <v>590</v>
      </c>
      <c r="D137" s="9" t="s">
        <v>721</v>
      </c>
      <c r="E137" s="9">
        <v>5.8654157891987859</v>
      </c>
    </row>
    <row r="138" spans="1:5" ht="24.75">
      <c r="A138" s="9" t="s">
        <v>83</v>
      </c>
      <c r="B138" s="9" t="s">
        <v>67</v>
      </c>
      <c r="C138" s="9" t="s">
        <v>590</v>
      </c>
      <c r="D138" s="9" t="s">
        <v>722</v>
      </c>
      <c r="E138" s="9">
        <v>16.542701066792837</v>
      </c>
    </row>
    <row r="139" spans="1:5" ht="24.75">
      <c r="A139" s="9" t="s">
        <v>83</v>
      </c>
      <c r="B139" s="9" t="s">
        <v>67</v>
      </c>
      <c r="C139" s="9" t="s">
        <v>590</v>
      </c>
      <c r="D139" s="9" t="s">
        <v>723</v>
      </c>
      <c r="E139" s="9">
        <v>30.863000544813485</v>
      </c>
    </row>
    <row r="140" spans="1:5" ht="24.75">
      <c r="A140" s="9" t="s">
        <v>83</v>
      </c>
      <c r="B140" s="9" t="s">
        <v>67</v>
      </c>
      <c r="C140" s="9" t="s">
        <v>590</v>
      </c>
      <c r="D140" s="9" t="s">
        <v>724</v>
      </c>
      <c r="E140" s="9">
        <v>2.9652983881855013</v>
      </c>
    </row>
    <row r="141" spans="1:5" ht="24.75">
      <c r="A141" s="9" t="s">
        <v>83</v>
      </c>
      <c r="B141" s="9" t="s">
        <v>67</v>
      </c>
      <c r="C141" s="9" t="s">
        <v>590</v>
      </c>
      <c r="D141" s="9" t="s">
        <v>725</v>
      </c>
      <c r="E141" s="9">
        <v>30.862999158740401</v>
      </c>
    </row>
    <row r="142" spans="1:5" ht="24.75">
      <c r="A142" s="9" t="s">
        <v>83</v>
      </c>
      <c r="B142" s="9" t="s">
        <v>67</v>
      </c>
      <c r="C142" s="9" t="s">
        <v>590</v>
      </c>
      <c r="D142" s="9" t="s">
        <v>726</v>
      </c>
      <c r="E142" s="9">
        <v>5.4081692401535166</v>
      </c>
    </row>
    <row r="143" spans="1:5" ht="24.75">
      <c r="A143" s="9" t="s">
        <v>83</v>
      </c>
      <c r="B143" s="9" t="s">
        <v>67</v>
      </c>
      <c r="C143" s="9" t="s">
        <v>590</v>
      </c>
      <c r="D143" s="9" t="s">
        <v>727</v>
      </c>
      <c r="E143" s="9">
        <v>1.5355004013284352</v>
      </c>
    </row>
    <row r="144" spans="1:5" ht="24.75">
      <c r="A144" s="9" t="s">
        <v>83</v>
      </c>
      <c r="B144" s="9" t="s">
        <v>67</v>
      </c>
      <c r="C144" s="9" t="s">
        <v>590</v>
      </c>
      <c r="D144" s="9" t="s">
        <v>728</v>
      </c>
      <c r="E144" s="9">
        <v>0.98999992526171776</v>
      </c>
    </row>
    <row r="145" spans="1:5" ht="24.75">
      <c r="A145" s="9" t="s">
        <v>83</v>
      </c>
      <c r="B145" s="9" t="s">
        <v>67</v>
      </c>
      <c r="C145" s="9" t="s">
        <v>590</v>
      </c>
      <c r="D145" s="9" t="s">
        <v>729</v>
      </c>
      <c r="E145" s="9">
        <v>13.7723992299135</v>
      </c>
    </row>
    <row r="146" spans="1:5" ht="24.75">
      <c r="A146" s="9" t="s">
        <v>83</v>
      </c>
      <c r="B146" s="9" t="s">
        <v>67</v>
      </c>
      <c r="C146" s="9" t="s">
        <v>590</v>
      </c>
      <c r="D146" s="9" t="s">
        <v>730</v>
      </c>
      <c r="E146" s="9">
        <v>0.98639974942667741</v>
      </c>
    </row>
    <row r="147" spans="1:5" ht="24.75">
      <c r="A147" s="9" t="s">
        <v>83</v>
      </c>
      <c r="B147" s="9" t="s">
        <v>67</v>
      </c>
      <c r="C147" s="9" t="s">
        <v>590</v>
      </c>
      <c r="D147" s="9" t="s">
        <v>731</v>
      </c>
      <c r="E147" s="9">
        <v>1.5392005820477825</v>
      </c>
    </row>
    <row r="148" spans="1:5" ht="24.75">
      <c r="A148" s="9" t="s">
        <v>83</v>
      </c>
      <c r="B148" s="9" t="s">
        <v>67</v>
      </c>
      <c r="C148" s="9" t="s">
        <v>590</v>
      </c>
      <c r="D148" s="9" t="s">
        <v>732</v>
      </c>
      <c r="E148" s="9">
        <v>5.4081661526327789</v>
      </c>
    </row>
    <row r="149" spans="1:5" ht="24.75">
      <c r="A149" s="9" t="s">
        <v>83</v>
      </c>
      <c r="B149" s="9" t="s">
        <v>67</v>
      </c>
      <c r="C149" s="9" t="s">
        <v>590</v>
      </c>
      <c r="D149" s="9" t="s">
        <v>733</v>
      </c>
      <c r="E149" s="9">
        <v>29.662999107073514</v>
      </c>
    </row>
    <row r="150" spans="1:5" ht="24.75">
      <c r="A150" s="9" t="s">
        <v>83</v>
      </c>
      <c r="B150" s="9" t="s">
        <v>67</v>
      </c>
      <c r="C150" s="9" t="s">
        <v>590</v>
      </c>
      <c r="D150" s="9" t="s">
        <v>734</v>
      </c>
      <c r="E150" s="9">
        <v>6.6192998955998323</v>
      </c>
    </row>
    <row r="151" spans="1:5" ht="24.75">
      <c r="A151" s="9" t="s">
        <v>83</v>
      </c>
      <c r="B151" s="9" t="s">
        <v>67</v>
      </c>
      <c r="C151" s="9" t="s">
        <v>590</v>
      </c>
      <c r="D151" s="9" t="s">
        <v>735</v>
      </c>
      <c r="E151" s="9">
        <v>20.671989931813279</v>
      </c>
    </row>
    <row r="152" spans="1:5" ht="24.75">
      <c r="A152" s="9" t="s">
        <v>83</v>
      </c>
      <c r="B152" s="9" t="s">
        <v>67</v>
      </c>
      <c r="C152" s="9" t="s">
        <v>590</v>
      </c>
      <c r="D152" s="9" t="s">
        <v>736</v>
      </c>
      <c r="E152" s="9">
        <v>34.651448013612367</v>
      </c>
    </row>
    <row r="153" spans="1:5" ht="24.75">
      <c r="A153" s="9" t="s">
        <v>83</v>
      </c>
      <c r="B153" s="9" t="s">
        <v>67</v>
      </c>
      <c r="C153" s="9" t="s">
        <v>590</v>
      </c>
      <c r="D153" s="9" t="s">
        <v>737</v>
      </c>
      <c r="E153" s="9">
        <v>24.928572195664611</v>
      </c>
    </row>
    <row r="154" spans="1:5" ht="24.75">
      <c r="A154" s="9" t="s">
        <v>83</v>
      </c>
      <c r="B154" s="9" t="s">
        <v>67</v>
      </c>
      <c r="C154" s="9" t="s">
        <v>590</v>
      </c>
      <c r="D154" s="9" t="s">
        <v>738</v>
      </c>
      <c r="E154" s="9">
        <v>3.285599576273579</v>
      </c>
    </row>
    <row r="155" spans="1:5" ht="24.75">
      <c r="A155" s="9" t="s">
        <v>83</v>
      </c>
      <c r="B155" s="9" t="s">
        <v>67</v>
      </c>
      <c r="C155" s="9" t="s">
        <v>590</v>
      </c>
      <c r="D155" s="9" t="s">
        <v>739</v>
      </c>
      <c r="E155" s="9">
        <v>5.1164010196069611</v>
      </c>
    </row>
    <row r="156" spans="1:5" ht="24.75">
      <c r="A156" s="9" t="s">
        <v>83</v>
      </c>
      <c r="B156" s="9" t="s">
        <v>67</v>
      </c>
      <c r="C156" s="9" t="s">
        <v>590</v>
      </c>
      <c r="D156" s="9" t="s">
        <v>740</v>
      </c>
      <c r="E156" s="9">
        <v>10.302701485777851</v>
      </c>
    </row>
    <row r="157" spans="1:5" ht="24.75">
      <c r="A157" s="9" t="s">
        <v>83</v>
      </c>
      <c r="B157" s="9" t="s">
        <v>67</v>
      </c>
      <c r="C157" s="9" t="s">
        <v>590</v>
      </c>
      <c r="D157" s="9" t="s">
        <v>741</v>
      </c>
      <c r="E157" s="9">
        <v>6.5527009008877846</v>
      </c>
    </row>
    <row r="158" spans="1:5" ht="24.75">
      <c r="A158" s="9" t="s">
        <v>83</v>
      </c>
      <c r="B158" s="9" t="s">
        <v>67</v>
      </c>
      <c r="C158" s="9" t="s">
        <v>590</v>
      </c>
      <c r="D158" s="9" t="s">
        <v>742</v>
      </c>
      <c r="E158" s="9">
        <v>9.8538012858922333</v>
      </c>
    </row>
    <row r="159" spans="1:5" ht="24.75">
      <c r="A159" s="9" t="s">
        <v>83</v>
      </c>
      <c r="B159" s="9" t="s">
        <v>67</v>
      </c>
      <c r="C159" s="9" t="s">
        <v>590</v>
      </c>
      <c r="D159" s="9" t="s">
        <v>743</v>
      </c>
      <c r="E159" s="9">
        <v>30.701679175262015</v>
      </c>
    </row>
    <row r="160" spans="1:5" ht="24.75">
      <c r="A160" s="9" t="s">
        <v>83</v>
      </c>
      <c r="B160" s="9" t="s">
        <v>67</v>
      </c>
      <c r="C160" s="9" t="s">
        <v>590</v>
      </c>
      <c r="D160" s="9" t="s">
        <v>744</v>
      </c>
      <c r="E160" s="9">
        <v>47.844309208540992</v>
      </c>
    </row>
    <row r="161" spans="1:5" ht="24.75">
      <c r="A161" s="9" t="s">
        <v>83</v>
      </c>
      <c r="B161" s="9" t="s">
        <v>67</v>
      </c>
      <c r="C161" s="9" t="s">
        <v>590</v>
      </c>
      <c r="D161" s="9" t="s">
        <v>745</v>
      </c>
      <c r="E161" s="9">
        <v>1.9965767328534385</v>
      </c>
    </row>
    <row r="162" spans="1:5" ht="24.75">
      <c r="A162" s="9" t="s">
        <v>83</v>
      </c>
      <c r="B162" s="9" t="s">
        <v>67</v>
      </c>
      <c r="C162" s="9" t="s">
        <v>590</v>
      </c>
      <c r="D162" s="9" t="s">
        <v>746</v>
      </c>
      <c r="E162" s="9">
        <v>1.9965767491966049</v>
      </c>
    </row>
    <row r="163" spans="1:5" ht="24.75">
      <c r="A163" s="9" t="s">
        <v>83</v>
      </c>
      <c r="B163" s="9" t="s">
        <v>67</v>
      </c>
      <c r="C163" s="9" t="s">
        <v>590</v>
      </c>
      <c r="D163" s="9" t="s">
        <v>747</v>
      </c>
      <c r="E163" s="9">
        <v>1.9989878927849061</v>
      </c>
    </row>
    <row r="164" spans="1:5" ht="24.75">
      <c r="A164" s="9" t="s">
        <v>83</v>
      </c>
      <c r="B164" s="9" t="s">
        <v>67</v>
      </c>
      <c r="C164" s="9" t="s">
        <v>590</v>
      </c>
      <c r="D164" s="9" t="s">
        <v>748</v>
      </c>
      <c r="E164" s="9">
        <v>2.0048878838287107</v>
      </c>
    </row>
    <row r="165" spans="1:5" ht="24.75">
      <c r="A165" s="9" t="s">
        <v>83</v>
      </c>
      <c r="B165" s="9" t="s">
        <v>67</v>
      </c>
      <c r="C165" s="9" t="s">
        <v>590</v>
      </c>
      <c r="D165" s="9" t="s">
        <v>749</v>
      </c>
      <c r="E165" s="9">
        <v>31.847703452904227</v>
      </c>
    </row>
    <row r="166" spans="1:5" ht="24.75">
      <c r="A166" s="9" t="s">
        <v>83</v>
      </c>
      <c r="B166" s="9" t="s">
        <v>67</v>
      </c>
      <c r="C166" s="9" t="s">
        <v>590</v>
      </c>
      <c r="D166" s="9" t="s">
        <v>750</v>
      </c>
      <c r="E166" s="9">
        <v>49.970115741696496</v>
      </c>
    </row>
    <row r="167" spans="1:5" ht="24.75">
      <c r="A167" s="9" t="s">
        <v>83</v>
      </c>
      <c r="B167" s="9" t="s">
        <v>67</v>
      </c>
      <c r="C167" s="9" t="s">
        <v>590</v>
      </c>
      <c r="D167" s="9" t="s">
        <v>751</v>
      </c>
      <c r="E167" s="9">
        <v>83.690304502511182</v>
      </c>
    </row>
    <row r="168" spans="1:5" ht="24.75">
      <c r="A168" s="9" t="s">
        <v>83</v>
      </c>
      <c r="B168" s="9" t="s">
        <v>67</v>
      </c>
      <c r="C168" s="9" t="s">
        <v>590</v>
      </c>
      <c r="D168" s="9" t="s">
        <v>752</v>
      </c>
      <c r="E168" s="9">
        <v>61.704557405071931</v>
      </c>
    </row>
    <row r="169" spans="1:5" ht="24.75">
      <c r="A169" s="9" t="s">
        <v>83</v>
      </c>
      <c r="B169" s="9" t="s">
        <v>67</v>
      </c>
      <c r="C169" s="9" t="s">
        <v>590</v>
      </c>
      <c r="D169" s="9" t="s">
        <v>753</v>
      </c>
      <c r="E169" s="9">
        <v>23.308784314206523</v>
      </c>
    </row>
    <row r="170" spans="1:5" ht="24.75">
      <c r="A170" s="9" t="s">
        <v>83</v>
      </c>
      <c r="B170" s="9" t="s">
        <v>67</v>
      </c>
      <c r="C170" s="9" t="s">
        <v>590</v>
      </c>
      <c r="D170" s="9" t="s">
        <v>754</v>
      </c>
      <c r="E170" s="9">
        <v>4.2498487089359545</v>
      </c>
    </row>
    <row r="171" spans="1:5" ht="24.75">
      <c r="A171" s="9" t="s">
        <v>83</v>
      </c>
      <c r="B171" s="9" t="s">
        <v>67</v>
      </c>
      <c r="C171" s="9" t="s">
        <v>590</v>
      </c>
      <c r="D171" s="9" t="s">
        <v>755</v>
      </c>
      <c r="E171" s="9">
        <v>27.721111539066371</v>
      </c>
    </row>
    <row r="172" spans="1:5" ht="24.75">
      <c r="A172" s="9" t="s">
        <v>83</v>
      </c>
      <c r="B172" s="9" t="s">
        <v>67</v>
      </c>
      <c r="C172" s="9" t="s">
        <v>590</v>
      </c>
      <c r="D172" s="9" t="s">
        <v>756</v>
      </c>
      <c r="E172" s="9">
        <v>4.4541992293742201</v>
      </c>
    </row>
    <row r="173" spans="1:5" ht="24.75">
      <c r="A173" s="9" t="s">
        <v>83</v>
      </c>
      <c r="B173" s="9" t="s">
        <v>67</v>
      </c>
      <c r="C173" s="9" t="s">
        <v>590</v>
      </c>
      <c r="D173" s="9" t="s">
        <v>757</v>
      </c>
      <c r="E173" s="9">
        <v>71.816200036006094</v>
      </c>
    </row>
    <row r="174" spans="1:5" ht="24.75">
      <c r="A174" s="9" t="s">
        <v>83</v>
      </c>
      <c r="B174" s="9" t="s">
        <v>67</v>
      </c>
      <c r="C174" s="9" t="s">
        <v>590</v>
      </c>
      <c r="D174" s="9" t="s">
        <v>758</v>
      </c>
      <c r="E174" s="9">
        <v>17.108448202426146</v>
      </c>
    </row>
    <row r="175" spans="1:5" ht="24.75">
      <c r="A175" s="9" t="s">
        <v>83</v>
      </c>
      <c r="B175" s="9" t="s">
        <v>67</v>
      </c>
      <c r="C175" s="9" t="s">
        <v>590</v>
      </c>
      <c r="D175" s="9" t="s">
        <v>759</v>
      </c>
      <c r="E175" s="9">
        <v>4.4544981442317111</v>
      </c>
    </row>
    <row r="176" spans="1:5" ht="24.75">
      <c r="A176" s="9" t="s">
        <v>83</v>
      </c>
      <c r="B176" s="9" t="s">
        <v>67</v>
      </c>
      <c r="C176" s="9" t="s">
        <v>590</v>
      </c>
      <c r="D176" s="9" t="s">
        <v>760</v>
      </c>
      <c r="E176" s="9">
        <v>3.0889991767327025</v>
      </c>
    </row>
    <row r="177" spans="1:5" ht="24.75">
      <c r="A177" s="9" t="s">
        <v>83</v>
      </c>
      <c r="B177" s="9" t="s">
        <v>67</v>
      </c>
      <c r="C177" s="9" t="s">
        <v>590</v>
      </c>
      <c r="D177" s="9" t="s">
        <v>761</v>
      </c>
      <c r="E177" s="9">
        <v>3.1212783442315466</v>
      </c>
    </row>
    <row r="178" spans="1:5" ht="24.75">
      <c r="A178" s="9" t="s">
        <v>83</v>
      </c>
      <c r="B178" s="9" t="s">
        <v>67</v>
      </c>
      <c r="C178" s="9" t="s">
        <v>590</v>
      </c>
      <c r="D178" s="9" t="s">
        <v>762</v>
      </c>
      <c r="E178" s="9">
        <v>0.38876063737710204</v>
      </c>
    </row>
    <row r="179" spans="1:5" ht="24.75">
      <c r="A179" s="9" t="s">
        <v>83</v>
      </c>
      <c r="B179" s="9" t="s">
        <v>67</v>
      </c>
      <c r="C179" s="9" t="s">
        <v>590</v>
      </c>
      <c r="D179" s="9" t="s">
        <v>763</v>
      </c>
      <c r="E179" s="9">
        <v>8.4555504259087702</v>
      </c>
    </row>
    <row r="180" spans="1:5" ht="24.75">
      <c r="A180" s="9" t="s">
        <v>83</v>
      </c>
      <c r="B180" s="9" t="s">
        <v>67</v>
      </c>
      <c r="C180" s="9" t="s">
        <v>590</v>
      </c>
      <c r="D180" s="9" t="s">
        <v>764</v>
      </c>
      <c r="E180" s="9">
        <v>0.68461462226714309</v>
      </c>
    </row>
    <row r="181" spans="1:5" ht="24.75">
      <c r="A181" s="9" t="s">
        <v>83</v>
      </c>
      <c r="B181" s="9" t="s">
        <v>67</v>
      </c>
      <c r="C181" s="9" t="s">
        <v>590</v>
      </c>
      <c r="D181" s="9" t="s">
        <v>765</v>
      </c>
      <c r="E181" s="9">
        <v>1.9176002934620466</v>
      </c>
    </row>
    <row r="182" spans="1:5" ht="24.75">
      <c r="A182" s="9" t="s">
        <v>83</v>
      </c>
      <c r="B182" s="9" t="s">
        <v>67</v>
      </c>
      <c r="C182" s="9" t="s">
        <v>590</v>
      </c>
      <c r="D182" s="9" t="s">
        <v>766</v>
      </c>
      <c r="E182" s="9">
        <v>11.326750744572077</v>
      </c>
    </row>
    <row r="183" spans="1:5" ht="24.75">
      <c r="A183" s="9" t="s">
        <v>83</v>
      </c>
      <c r="B183" s="9" t="s">
        <v>67</v>
      </c>
      <c r="C183" s="9" t="s">
        <v>590</v>
      </c>
      <c r="D183" s="9" t="s">
        <v>767</v>
      </c>
      <c r="E183" s="9">
        <v>3.9080016134493856</v>
      </c>
    </row>
    <row r="184" spans="1:5" ht="24.75">
      <c r="A184" s="9" t="s">
        <v>83</v>
      </c>
      <c r="B184" s="9" t="s">
        <v>67</v>
      </c>
      <c r="C184" s="9" t="s">
        <v>590</v>
      </c>
      <c r="D184" s="9" t="s">
        <v>768</v>
      </c>
      <c r="E184" s="9">
        <v>4.5527503175294894</v>
      </c>
    </row>
    <row r="185" spans="1:5" ht="24.75">
      <c r="A185" s="9" t="s">
        <v>83</v>
      </c>
      <c r="B185" s="9" t="s">
        <v>67</v>
      </c>
      <c r="C185" s="9" t="s">
        <v>590</v>
      </c>
      <c r="D185" s="9" t="s">
        <v>769</v>
      </c>
      <c r="E185" s="9">
        <v>4.6412508275599302</v>
      </c>
    </row>
    <row r="186" spans="1:5" ht="24.75">
      <c r="A186" s="9" t="s">
        <v>83</v>
      </c>
      <c r="B186" s="9" t="s">
        <v>67</v>
      </c>
      <c r="C186" s="9" t="s">
        <v>590</v>
      </c>
      <c r="D186" s="9" t="s">
        <v>770</v>
      </c>
      <c r="E186" s="9">
        <v>9.0261171297659519</v>
      </c>
    </row>
    <row r="187" spans="1:5" ht="24.75">
      <c r="A187" s="9" t="s">
        <v>83</v>
      </c>
      <c r="B187" s="9" t="s">
        <v>67</v>
      </c>
      <c r="C187" s="9" t="s">
        <v>590</v>
      </c>
      <c r="D187" s="9" t="s">
        <v>771</v>
      </c>
      <c r="E187" s="9">
        <v>2.4858002948198412</v>
      </c>
    </row>
    <row r="188" spans="1:5" ht="24.75">
      <c r="A188" s="9" t="s">
        <v>83</v>
      </c>
      <c r="B188" s="9" t="s">
        <v>67</v>
      </c>
      <c r="C188" s="9" t="s">
        <v>590</v>
      </c>
      <c r="D188" s="9" t="s">
        <v>772</v>
      </c>
      <c r="E188" s="9">
        <v>3.1360331905281122</v>
      </c>
    </row>
    <row r="189" spans="1:5" ht="24.75">
      <c r="A189" s="9" t="s">
        <v>83</v>
      </c>
      <c r="B189" s="9" t="s">
        <v>67</v>
      </c>
      <c r="C189" s="9" t="s">
        <v>590</v>
      </c>
      <c r="D189" s="9" t="s">
        <v>773</v>
      </c>
      <c r="E189" s="9">
        <v>3.1404581907186322</v>
      </c>
    </row>
    <row r="190" spans="1:5" ht="24.75">
      <c r="A190" s="9" t="s">
        <v>83</v>
      </c>
      <c r="B190" s="9" t="s">
        <v>67</v>
      </c>
      <c r="C190" s="9" t="s">
        <v>590</v>
      </c>
      <c r="D190" s="9" t="s">
        <v>774</v>
      </c>
      <c r="E190" s="9">
        <v>3.873999834079747</v>
      </c>
    </row>
    <row r="191" spans="1:5" ht="24.75">
      <c r="A191" s="9" t="s">
        <v>83</v>
      </c>
      <c r="B191" s="9" t="s">
        <v>67</v>
      </c>
      <c r="C191" s="9" t="s">
        <v>590</v>
      </c>
      <c r="D191" s="9" t="s">
        <v>775</v>
      </c>
      <c r="E191" s="9">
        <v>8.8408401587622816</v>
      </c>
    </row>
    <row r="192" spans="1:5" ht="24.75">
      <c r="A192" s="9" t="s">
        <v>83</v>
      </c>
      <c r="B192" s="9" t="s">
        <v>67</v>
      </c>
      <c r="C192" s="9" t="s">
        <v>590</v>
      </c>
      <c r="D192" s="9" t="s">
        <v>776</v>
      </c>
      <c r="E192" s="9">
        <v>3.8608395369354884</v>
      </c>
    </row>
    <row r="193" spans="1:5" ht="24.75">
      <c r="A193" s="9" t="s">
        <v>83</v>
      </c>
      <c r="B193" s="9" t="s">
        <v>67</v>
      </c>
      <c r="C193" s="9" t="s">
        <v>590</v>
      </c>
      <c r="D193" s="9" t="s">
        <v>777</v>
      </c>
      <c r="E193" s="9">
        <v>8.4016799661280217</v>
      </c>
    </row>
    <row r="194" spans="1:5" ht="24.75">
      <c r="A194" s="9" t="s">
        <v>83</v>
      </c>
      <c r="B194" s="9" t="s">
        <v>67</v>
      </c>
      <c r="C194" s="9" t="s">
        <v>590</v>
      </c>
      <c r="D194" s="9" t="s">
        <v>778</v>
      </c>
      <c r="E194" s="9">
        <v>16.591203312005238</v>
      </c>
    </row>
    <row r="195" spans="1:5" ht="24.75">
      <c r="A195" s="9" t="s">
        <v>83</v>
      </c>
      <c r="B195" s="9" t="s">
        <v>67</v>
      </c>
      <c r="C195" s="9" t="s">
        <v>590</v>
      </c>
      <c r="D195" s="9" t="s">
        <v>779</v>
      </c>
      <c r="E195" s="9">
        <v>13.136398784563033</v>
      </c>
    </row>
    <row r="196" spans="1:5" ht="24.75">
      <c r="A196" s="9" t="s">
        <v>83</v>
      </c>
      <c r="B196" s="9" t="s">
        <v>67</v>
      </c>
      <c r="C196" s="9" t="s">
        <v>590</v>
      </c>
      <c r="D196" s="9" t="s">
        <v>780</v>
      </c>
      <c r="E196" s="9">
        <v>18.44084037687929</v>
      </c>
    </row>
    <row r="197" spans="1:5" ht="24.75">
      <c r="A197" s="9" t="s">
        <v>83</v>
      </c>
      <c r="B197" s="9" t="s">
        <v>67</v>
      </c>
      <c r="C197" s="9" t="s">
        <v>590</v>
      </c>
      <c r="D197" s="9" t="s">
        <v>781</v>
      </c>
      <c r="E197" s="9">
        <v>11.692838548681626</v>
      </c>
    </row>
    <row r="198" spans="1:5" ht="24.75">
      <c r="A198" s="9" t="s">
        <v>83</v>
      </c>
      <c r="B198" s="9" t="s">
        <v>67</v>
      </c>
      <c r="C198" s="9" t="s">
        <v>590</v>
      </c>
      <c r="D198" s="9" t="s">
        <v>782</v>
      </c>
      <c r="E198" s="9">
        <v>7.2446213967843667</v>
      </c>
    </row>
    <row r="199" spans="1:5" ht="24.75">
      <c r="A199" s="9" t="s">
        <v>83</v>
      </c>
      <c r="B199" s="9" t="s">
        <v>67</v>
      </c>
      <c r="C199" s="9" t="s">
        <v>590</v>
      </c>
      <c r="D199" s="9" t="s">
        <v>783</v>
      </c>
      <c r="E199" s="9">
        <v>7.2428411254589857</v>
      </c>
    </row>
    <row r="200" spans="1:5" ht="24.75">
      <c r="A200" s="9" t="s">
        <v>83</v>
      </c>
      <c r="B200" s="9" t="s">
        <v>67</v>
      </c>
      <c r="C200" s="9" t="s">
        <v>590</v>
      </c>
      <c r="D200" s="9" t="s">
        <v>784</v>
      </c>
      <c r="E200" s="9">
        <v>4.7326037060592752</v>
      </c>
    </row>
    <row r="201" spans="1:5" ht="24.75">
      <c r="A201" s="9" t="s">
        <v>83</v>
      </c>
      <c r="B201" s="9" t="s">
        <v>67</v>
      </c>
      <c r="C201" s="9" t="s">
        <v>590</v>
      </c>
      <c r="D201" s="9" t="s">
        <v>785</v>
      </c>
      <c r="E201" s="9">
        <v>7.9798178073544968</v>
      </c>
    </row>
    <row r="202" spans="1:5" ht="24.75">
      <c r="A202" s="9" t="s">
        <v>83</v>
      </c>
      <c r="B202" s="9" t="s">
        <v>67</v>
      </c>
      <c r="C202" s="9" t="s">
        <v>590</v>
      </c>
      <c r="D202" s="9" t="s">
        <v>786</v>
      </c>
      <c r="E202" s="9">
        <v>6.3374236004497559</v>
      </c>
    </row>
    <row r="203" spans="1:5" ht="24.75">
      <c r="A203" s="9" t="s">
        <v>83</v>
      </c>
      <c r="B203" s="9" t="s">
        <v>67</v>
      </c>
      <c r="C203" s="9" t="s">
        <v>590</v>
      </c>
      <c r="D203" s="9" t="s">
        <v>787</v>
      </c>
      <c r="E203" s="9">
        <v>7.976237632496348</v>
      </c>
    </row>
    <row r="204" spans="1:5" ht="24.75">
      <c r="A204" s="9" t="s">
        <v>83</v>
      </c>
      <c r="B204" s="9" t="s">
        <v>67</v>
      </c>
      <c r="C204" s="9" t="s">
        <v>590</v>
      </c>
      <c r="D204" s="9" t="s">
        <v>788</v>
      </c>
      <c r="E204" s="9">
        <v>7.9833979822126446</v>
      </c>
    </row>
    <row r="205" spans="1:5" ht="24.75">
      <c r="A205" s="9" t="s">
        <v>83</v>
      </c>
      <c r="B205" s="9" t="s">
        <v>67</v>
      </c>
      <c r="C205" s="9" t="s">
        <v>590</v>
      </c>
      <c r="D205" s="9" t="s">
        <v>789</v>
      </c>
      <c r="E205" s="9">
        <v>4.1808179082743493</v>
      </c>
    </row>
    <row r="206" spans="1:5" ht="24.75">
      <c r="A206" s="9" t="s">
        <v>83</v>
      </c>
      <c r="B206" s="9" t="s">
        <v>67</v>
      </c>
      <c r="C206" s="9" t="s">
        <v>590</v>
      </c>
      <c r="D206" s="9" t="s">
        <v>790</v>
      </c>
      <c r="E206" s="9">
        <v>7.9798178073544968</v>
      </c>
    </row>
    <row r="207" spans="1:5" ht="24.75">
      <c r="A207" s="9" t="s">
        <v>83</v>
      </c>
      <c r="B207" s="9" t="s">
        <v>67</v>
      </c>
      <c r="C207" s="9" t="s">
        <v>590</v>
      </c>
      <c r="D207" s="9" t="s">
        <v>791</v>
      </c>
      <c r="E207" s="9">
        <v>5.7610380065656708</v>
      </c>
    </row>
    <row r="208" spans="1:5" ht="24.75">
      <c r="A208" s="9" t="s">
        <v>83</v>
      </c>
      <c r="B208" s="9" t="s">
        <v>67</v>
      </c>
      <c r="C208" s="9" t="s">
        <v>590</v>
      </c>
      <c r="D208" s="9" t="s">
        <v>792</v>
      </c>
      <c r="E208" s="9">
        <v>5.767560624374636</v>
      </c>
    </row>
    <row r="209" spans="1:5" ht="24.75">
      <c r="A209" s="9" t="s">
        <v>83</v>
      </c>
      <c r="B209" s="9" t="s">
        <v>67</v>
      </c>
      <c r="C209" s="9" t="s">
        <v>590</v>
      </c>
      <c r="D209" s="9" t="s">
        <v>793</v>
      </c>
      <c r="E209" s="9">
        <v>13.848401378504549</v>
      </c>
    </row>
    <row r="210" spans="1:5" ht="24.75">
      <c r="A210" s="9" t="s">
        <v>83</v>
      </c>
      <c r="B210" s="9" t="s">
        <v>67</v>
      </c>
      <c r="C210" s="9" t="s">
        <v>590</v>
      </c>
      <c r="D210" s="9" t="s">
        <v>794</v>
      </c>
      <c r="E210" s="9">
        <v>5.4535137512526042</v>
      </c>
    </row>
    <row r="211" spans="1:5" ht="24.75">
      <c r="A211" s="9" t="s">
        <v>83</v>
      </c>
      <c r="B211" s="9" t="s">
        <v>67</v>
      </c>
      <c r="C211" s="9" t="s">
        <v>590</v>
      </c>
      <c r="D211" s="9" t="s">
        <v>795</v>
      </c>
      <c r="E211" s="9">
        <v>9.4304419298460029</v>
      </c>
    </row>
    <row r="212" spans="1:5" ht="24.75">
      <c r="A212" s="9" t="s">
        <v>83</v>
      </c>
      <c r="B212" s="9" t="s">
        <v>67</v>
      </c>
      <c r="C212" s="9" t="s">
        <v>590</v>
      </c>
      <c r="D212" s="9" t="s">
        <v>796</v>
      </c>
      <c r="E212" s="9">
        <v>8.985487849300096</v>
      </c>
    </row>
    <row r="213" spans="1:5" ht="24.75">
      <c r="A213" s="9" t="s">
        <v>83</v>
      </c>
      <c r="B213" s="9" t="s">
        <v>67</v>
      </c>
      <c r="C213" s="9" t="s">
        <v>590</v>
      </c>
      <c r="D213" s="9" t="s">
        <v>797</v>
      </c>
      <c r="E213" s="9">
        <v>6.5522196492792082</v>
      </c>
    </row>
    <row r="214" spans="1:5" ht="24.75">
      <c r="A214" s="9" t="s">
        <v>83</v>
      </c>
      <c r="B214" s="9" t="s">
        <v>67</v>
      </c>
      <c r="C214" s="9" t="s">
        <v>590</v>
      </c>
      <c r="D214" s="9" t="s">
        <v>798</v>
      </c>
      <c r="E214" s="9">
        <v>8.9822214780523097</v>
      </c>
    </row>
    <row r="215" spans="1:5" ht="24.75">
      <c r="A215" s="9" t="s">
        <v>83</v>
      </c>
      <c r="B215" s="9" t="s">
        <v>67</v>
      </c>
      <c r="C215" s="9" t="s">
        <v>590</v>
      </c>
      <c r="D215" s="9" t="s">
        <v>799</v>
      </c>
      <c r="E215" s="9">
        <v>5.2806394198265183</v>
      </c>
    </row>
    <row r="216" spans="1:5" ht="24.75">
      <c r="A216" s="9" t="s">
        <v>83</v>
      </c>
      <c r="B216" s="9" t="s">
        <v>67</v>
      </c>
      <c r="C216" s="9" t="s">
        <v>590</v>
      </c>
      <c r="D216" s="9" t="s">
        <v>800</v>
      </c>
      <c r="E216" s="9">
        <v>8.985801226141179</v>
      </c>
    </row>
    <row r="217" spans="1:5" ht="24.75">
      <c r="A217" s="9" t="s">
        <v>83</v>
      </c>
      <c r="B217" s="9" t="s">
        <v>67</v>
      </c>
      <c r="C217" s="9" t="s">
        <v>590</v>
      </c>
      <c r="D217" s="9" t="s">
        <v>801</v>
      </c>
      <c r="E217" s="9">
        <v>6.5522196322084856</v>
      </c>
    </row>
    <row r="218" spans="1:5" ht="24.75">
      <c r="A218" s="9" t="s">
        <v>83</v>
      </c>
      <c r="B218" s="9" t="s">
        <v>67</v>
      </c>
      <c r="C218" s="9" t="s">
        <v>590</v>
      </c>
      <c r="D218" s="9" t="s">
        <v>802</v>
      </c>
      <c r="E218" s="9">
        <v>8.9822210512830321</v>
      </c>
    </row>
    <row r="219" spans="1:5" ht="24.75">
      <c r="A219" s="9" t="s">
        <v>83</v>
      </c>
      <c r="B219" s="9" t="s">
        <v>67</v>
      </c>
      <c r="C219" s="9" t="s">
        <v>590</v>
      </c>
      <c r="D219" s="9" t="s">
        <v>803</v>
      </c>
      <c r="E219" s="9">
        <v>5.2806394027557992</v>
      </c>
    </row>
    <row r="220" spans="1:5" ht="24.75">
      <c r="A220" s="9" t="s">
        <v>83</v>
      </c>
      <c r="B220" s="9" t="s">
        <v>67</v>
      </c>
      <c r="C220" s="9" t="s">
        <v>590</v>
      </c>
      <c r="D220" s="9" t="s">
        <v>804</v>
      </c>
      <c r="E220" s="9">
        <v>8.985801226141179</v>
      </c>
    </row>
    <row r="221" spans="1:5" ht="24.75">
      <c r="A221" s="9" t="s">
        <v>83</v>
      </c>
      <c r="B221" s="9" t="s">
        <v>67</v>
      </c>
      <c r="C221" s="9" t="s">
        <v>590</v>
      </c>
      <c r="D221" s="9" t="s">
        <v>805</v>
      </c>
      <c r="E221" s="9">
        <v>6.5522196492792704</v>
      </c>
    </row>
    <row r="222" spans="1:5" ht="24.75">
      <c r="A222" s="9" t="s">
        <v>83</v>
      </c>
      <c r="B222" s="9" t="s">
        <v>67</v>
      </c>
      <c r="C222" s="9" t="s">
        <v>590</v>
      </c>
      <c r="D222" s="9" t="s">
        <v>806</v>
      </c>
      <c r="E222" s="9">
        <v>8.9822210512830321</v>
      </c>
    </row>
    <row r="223" spans="1:5" ht="24.75">
      <c r="A223" s="9" t="s">
        <v>83</v>
      </c>
      <c r="B223" s="9" t="s">
        <v>67</v>
      </c>
      <c r="C223" s="9" t="s">
        <v>590</v>
      </c>
      <c r="D223" s="9" t="s">
        <v>807</v>
      </c>
      <c r="E223" s="9">
        <v>5.2806394198265814</v>
      </c>
    </row>
    <row r="224" spans="1:5" ht="24.75">
      <c r="A224" s="9" t="s">
        <v>83</v>
      </c>
      <c r="B224" s="9" t="s">
        <v>67</v>
      </c>
      <c r="C224" s="9" t="s">
        <v>590</v>
      </c>
      <c r="D224" s="9" t="s">
        <v>808</v>
      </c>
      <c r="E224" s="9">
        <v>8.985801226141179</v>
      </c>
    </row>
    <row r="225" spans="1:5" ht="24.75">
      <c r="A225" s="9" t="s">
        <v>83</v>
      </c>
      <c r="B225" s="9" t="s">
        <v>67</v>
      </c>
      <c r="C225" s="9" t="s">
        <v>590</v>
      </c>
      <c r="D225" s="9" t="s">
        <v>809</v>
      </c>
      <c r="E225" s="9">
        <v>6.5522194358945924</v>
      </c>
    </row>
    <row r="226" spans="1:5" ht="24.75">
      <c r="A226" s="9" t="s">
        <v>83</v>
      </c>
      <c r="B226" s="9" t="s">
        <v>67</v>
      </c>
      <c r="C226" s="9" t="s">
        <v>590</v>
      </c>
      <c r="D226" s="9" t="s">
        <v>810</v>
      </c>
      <c r="E226" s="9">
        <v>8.9822210512830321</v>
      </c>
    </row>
    <row r="227" spans="1:5" ht="24.75">
      <c r="A227" s="9" t="s">
        <v>83</v>
      </c>
      <c r="B227" s="9" t="s">
        <v>67</v>
      </c>
      <c r="C227" s="9" t="s">
        <v>590</v>
      </c>
      <c r="D227" s="9" t="s">
        <v>811</v>
      </c>
      <c r="E227" s="9">
        <v>5.2806392064419052</v>
      </c>
    </row>
    <row r="228" spans="1:5" ht="24.75">
      <c r="A228" s="9" t="s">
        <v>83</v>
      </c>
      <c r="B228" s="9" t="s">
        <v>67</v>
      </c>
      <c r="C228" s="9" t="s">
        <v>590</v>
      </c>
      <c r="D228" s="9" t="s">
        <v>812</v>
      </c>
      <c r="E228" s="9">
        <v>5.4570743566224538</v>
      </c>
    </row>
    <row r="229" spans="1:5" ht="24.75">
      <c r="A229" s="9" t="s">
        <v>83</v>
      </c>
      <c r="B229" s="9" t="s">
        <v>67</v>
      </c>
      <c r="C229" s="9" t="s">
        <v>590</v>
      </c>
      <c r="D229" s="9" t="s">
        <v>813</v>
      </c>
      <c r="E229" s="9">
        <v>9.4340016963175817</v>
      </c>
    </row>
    <row r="230" spans="1:5" ht="24.75">
      <c r="A230" s="9" t="s">
        <v>83</v>
      </c>
      <c r="B230" s="9" t="s">
        <v>67</v>
      </c>
      <c r="C230" s="9" t="s">
        <v>590</v>
      </c>
      <c r="D230" s="9" t="s">
        <v>814</v>
      </c>
      <c r="E230" s="9">
        <v>5.7640002383007793</v>
      </c>
    </row>
    <row r="231" spans="1:5" ht="24.75">
      <c r="A231" s="9" t="s">
        <v>83</v>
      </c>
      <c r="B231" s="9" t="s">
        <v>67</v>
      </c>
      <c r="C231" s="9" t="s">
        <v>590</v>
      </c>
      <c r="D231" s="9" t="s">
        <v>815</v>
      </c>
      <c r="E231" s="9">
        <v>8.9858012432119327</v>
      </c>
    </row>
    <row r="232" spans="1:5" ht="24.75">
      <c r="A232" s="9" t="s">
        <v>83</v>
      </c>
      <c r="B232" s="9" t="s">
        <v>67</v>
      </c>
      <c r="C232" s="9" t="s">
        <v>590</v>
      </c>
      <c r="D232" s="9" t="s">
        <v>816</v>
      </c>
      <c r="E232" s="9">
        <v>6.5522194358945969</v>
      </c>
    </row>
    <row r="233" spans="1:5" ht="24.75">
      <c r="A233" s="9" t="s">
        <v>83</v>
      </c>
      <c r="B233" s="9" t="s">
        <v>67</v>
      </c>
      <c r="C233" s="9" t="s">
        <v>590</v>
      </c>
      <c r="D233" s="9" t="s">
        <v>817</v>
      </c>
      <c r="E233" s="9">
        <v>8.9822210683537822</v>
      </c>
    </row>
    <row r="234" spans="1:5" ht="24.75">
      <c r="A234" s="9" t="s">
        <v>83</v>
      </c>
      <c r="B234" s="9" t="s">
        <v>67</v>
      </c>
      <c r="C234" s="9" t="s">
        <v>590</v>
      </c>
      <c r="D234" s="9" t="s">
        <v>818</v>
      </c>
      <c r="E234" s="9">
        <v>5.2806392064419114</v>
      </c>
    </row>
    <row r="235" spans="1:5" ht="24.75">
      <c r="A235" s="9" t="s">
        <v>83</v>
      </c>
      <c r="B235" s="9" t="s">
        <v>67</v>
      </c>
      <c r="C235" s="9" t="s">
        <v>590</v>
      </c>
      <c r="D235" s="9" t="s">
        <v>819</v>
      </c>
      <c r="E235" s="9">
        <v>10.644399790541508</v>
      </c>
    </row>
    <row r="236" spans="1:5" ht="24.75">
      <c r="A236" s="9" t="s">
        <v>83</v>
      </c>
      <c r="B236" s="9" t="s">
        <v>67</v>
      </c>
      <c r="C236" s="9" t="s">
        <v>590</v>
      </c>
      <c r="D236" s="9" t="s">
        <v>820</v>
      </c>
      <c r="E236" s="9">
        <v>19.251629894142081</v>
      </c>
    </row>
    <row r="237" spans="1:5" ht="24.75">
      <c r="A237" s="9" t="s">
        <v>83</v>
      </c>
      <c r="B237" s="9" t="s">
        <v>67</v>
      </c>
      <c r="C237" s="9" t="s">
        <v>590</v>
      </c>
      <c r="D237" s="9" t="s">
        <v>821</v>
      </c>
      <c r="E237" s="9">
        <v>12.433860091199481</v>
      </c>
    </row>
    <row r="238" spans="1:5" ht="24.75">
      <c r="A238" s="9" t="s">
        <v>83</v>
      </c>
      <c r="B238" s="9" t="s">
        <v>67</v>
      </c>
      <c r="C238" s="9" t="s">
        <v>590</v>
      </c>
      <c r="D238" s="9" t="s">
        <v>822</v>
      </c>
      <c r="E238" s="9">
        <v>7.2809407142667224</v>
      </c>
    </row>
    <row r="239" spans="1:5" ht="24.75">
      <c r="A239" s="9" t="s">
        <v>83</v>
      </c>
      <c r="B239" s="9" t="s">
        <v>67</v>
      </c>
      <c r="C239" s="9" t="s">
        <v>590</v>
      </c>
      <c r="D239" s="9" t="s">
        <v>823</v>
      </c>
      <c r="E239" s="9">
        <v>8.6439902341650754</v>
      </c>
    </row>
    <row r="240" spans="1:5" ht="24.75">
      <c r="A240" s="9" t="s">
        <v>83</v>
      </c>
      <c r="B240" s="9" t="s">
        <v>67</v>
      </c>
      <c r="C240" s="9" t="s">
        <v>590</v>
      </c>
      <c r="D240" s="9" t="s">
        <v>824</v>
      </c>
      <c r="E240" s="9">
        <v>51.222893296778302</v>
      </c>
    </row>
    <row r="241" spans="1:5" ht="24.75">
      <c r="A241" s="9" t="s">
        <v>83</v>
      </c>
      <c r="B241" s="9" t="s">
        <v>67</v>
      </c>
      <c r="C241" s="9" t="s">
        <v>590</v>
      </c>
      <c r="D241" s="9" t="s">
        <v>825</v>
      </c>
      <c r="E241" s="9">
        <v>51.226443462903788</v>
      </c>
    </row>
    <row r="242" spans="1:5" ht="24.75">
      <c r="A242" s="9" t="s">
        <v>83</v>
      </c>
      <c r="B242" s="9" t="s">
        <v>67</v>
      </c>
      <c r="C242" s="9" t="s">
        <v>590</v>
      </c>
      <c r="D242" s="9" t="s">
        <v>826</v>
      </c>
      <c r="E242" s="9">
        <v>8.7198403349445055</v>
      </c>
    </row>
    <row r="243" spans="1:5" ht="24.75">
      <c r="A243" s="9" t="s">
        <v>83</v>
      </c>
      <c r="B243" s="9" t="s">
        <v>67</v>
      </c>
      <c r="C243" s="9" t="s">
        <v>590</v>
      </c>
      <c r="D243" s="9" t="s">
        <v>827</v>
      </c>
      <c r="E243" s="9">
        <v>7.2844908876595458</v>
      </c>
    </row>
    <row r="244" spans="1:5" ht="24.75">
      <c r="A244" s="9" t="s">
        <v>83</v>
      </c>
      <c r="B244" s="9" t="s">
        <v>67</v>
      </c>
      <c r="C244" s="9" t="s">
        <v>590</v>
      </c>
      <c r="D244" s="9" t="s">
        <v>828</v>
      </c>
      <c r="E244" s="9">
        <v>12.430310136667567</v>
      </c>
    </row>
    <row r="245" spans="1:5" ht="24.75">
      <c r="A245" s="9" t="s">
        <v>83</v>
      </c>
      <c r="B245" s="9" t="s">
        <v>67</v>
      </c>
      <c r="C245" s="9" t="s">
        <v>590</v>
      </c>
      <c r="D245" s="9" t="s">
        <v>829</v>
      </c>
      <c r="E245" s="9">
        <v>8.8444003808013036</v>
      </c>
    </row>
    <row r="246" spans="1:5" ht="24.75">
      <c r="A246" s="9" t="s">
        <v>83</v>
      </c>
      <c r="B246" s="9" t="s">
        <v>67</v>
      </c>
      <c r="C246" s="9" t="s">
        <v>590</v>
      </c>
      <c r="D246" s="9" t="s">
        <v>830</v>
      </c>
      <c r="E246" s="9">
        <v>9.2186207881293996</v>
      </c>
    </row>
    <row r="247" spans="1:5" ht="24.75">
      <c r="A247" s="9" t="s">
        <v>83</v>
      </c>
      <c r="B247" s="9" t="s">
        <v>67</v>
      </c>
      <c r="C247" s="9" t="s">
        <v>590</v>
      </c>
      <c r="D247" s="9" t="s">
        <v>831</v>
      </c>
      <c r="E247" s="9">
        <v>23.982880620009144</v>
      </c>
    </row>
    <row r="248" spans="1:5" ht="24.75">
      <c r="A248" s="9" t="s">
        <v>83</v>
      </c>
      <c r="B248" s="9" t="s">
        <v>67</v>
      </c>
      <c r="C248" s="9" t="s">
        <v>590</v>
      </c>
      <c r="D248" s="9" t="s">
        <v>832</v>
      </c>
      <c r="E248" s="9">
        <v>9.2186207881293996</v>
      </c>
    </row>
    <row r="249" spans="1:5" ht="24.75">
      <c r="A249" s="9" t="s">
        <v>83</v>
      </c>
      <c r="B249" s="9" t="s">
        <v>67</v>
      </c>
      <c r="C249" s="9" t="s">
        <v>590</v>
      </c>
      <c r="D249" s="9" t="s">
        <v>833</v>
      </c>
      <c r="E249" s="9">
        <v>8.8444003638259172</v>
      </c>
    </row>
    <row r="250" spans="1:5" ht="24.75">
      <c r="A250" s="9" t="s">
        <v>83</v>
      </c>
      <c r="B250" s="9" t="s">
        <v>67</v>
      </c>
      <c r="C250" s="9" t="s">
        <v>590</v>
      </c>
      <c r="D250" s="9" t="s">
        <v>834</v>
      </c>
      <c r="E250" s="9">
        <v>3.1283997728640323</v>
      </c>
    </row>
    <row r="251" spans="1:5" ht="24.75">
      <c r="A251" s="9" t="s">
        <v>83</v>
      </c>
      <c r="B251" s="9" t="s">
        <v>67</v>
      </c>
      <c r="C251" s="9" t="s">
        <v>590</v>
      </c>
      <c r="D251" s="9" t="s">
        <v>835</v>
      </c>
      <c r="E251" s="9">
        <v>5.7585606070117059</v>
      </c>
    </row>
    <row r="252" spans="1:5" ht="24.75">
      <c r="A252" s="9" t="s">
        <v>83</v>
      </c>
      <c r="B252" s="9" t="s">
        <v>67</v>
      </c>
      <c r="C252" s="9" t="s">
        <v>590</v>
      </c>
      <c r="D252" s="9" t="s">
        <v>836</v>
      </c>
      <c r="E252" s="9">
        <v>9.4340016793421952</v>
      </c>
    </row>
    <row r="253" spans="1:5" ht="24.75">
      <c r="A253" s="9" t="s">
        <v>83</v>
      </c>
      <c r="B253" s="9" t="s">
        <v>67</v>
      </c>
      <c r="C253" s="9" t="s">
        <v>590</v>
      </c>
      <c r="D253" s="9" t="s">
        <v>837</v>
      </c>
      <c r="E253" s="9">
        <v>5.4535139875240173</v>
      </c>
    </row>
    <row r="254" spans="1:5" ht="24.75">
      <c r="A254" s="9" t="s">
        <v>83</v>
      </c>
      <c r="B254" s="9" t="s">
        <v>67</v>
      </c>
      <c r="C254" s="9" t="s">
        <v>590</v>
      </c>
      <c r="D254" s="9" t="s">
        <v>838</v>
      </c>
      <c r="E254" s="9">
        <v>5.4570741614052469</v>
      </c>
    </row>
    <row r="255" spans="1:5" ht="24.75">
      <c r="A255" s="9" t="s">
        <v>83</v>
      </c>
      <c r="B255" s="9" t="s">
        <v>67</v>
      </c>
      <c r="C255" s="9" t="s">
        <v>590</v>
      </c>
      <c r="D255" s="9" t="s">
        <v>839</v>
      </c>
      <c r="E255" s="9">
        <v>9.4340016793421952</v>
      </c>
    </row>
    <row r="256" spans="1:5" ht="24.75">
      <c r="A256" s="9" t="s">
        <v>83</v>
      </c>
      <c r="B256" s="9" t="s">
        <v>67</v>
      </c>
      <c r="C256" s="9" t="s">
        <v>590</v>
      </c>
      <c r="D256" s="9" t="s">
        <v>840</v>
      </c>
      <c r="E256" s="9">
        <v>5.7550004501058485</v>
      </c>
    </row>
    <row r="257" spans="1:5" ht="24.75">
      <c r="A257" s="9" t="s">
        <v>83</v>
      </c>
      <c r="B257" s="9" t="s">
        <v>67</v>
      </c>
      <c r="C257" s="9" t="s">
        <v>590</v>
      </c>
      <c r="D257" s="9" t="s">
        <v>841</v>
      </c>
      <c r="E257" s="9">
        <v>5.758560411794579</v>
      </c>
    </row>
    <row r="258" spans="1:5" ht="24.75">
      <c r="A258" s="9" t="s">
        <v>83</v>
      </c>
      <c r="B258" s="9" t="s">
        <v>67</v>
      </c>
      <c r="C258" s="9" t="s">
        <v>590</v>
      </c>
      <c r="D258" s="9" t="s">
        <v>842</v>
      </c>
      <c r="E258" s="9">
        <v>9.4340016793421952</v>
      </c>
    </row>
    <row r="259" spans="1:5" ht="24.75">
      <c r="A259" s="9" t="s">
        <v>83</v>
      </c>
      <c r="B259" s="9" t="s">
        <v>67</v>
      </c>
      <c r="C259" s="9" t="s">
        <v>590</v>
      </c>
      <c r="D259" s="9" t="s">
        <v>843</v>
      </c>
      <c r="E259" s="9">
        <v>5.4535137413807115</v>
      </c>
    </row>
    <row r="260" spans="1:5" ht="24.75">
      <c r="A260" s="9" t="s">
        <v>83</v>
      </c>
      <c r="B260" s="9" t="s">
        <v>67</v>
      </c>
      <c r="C260" s="9" t="s">
        <v>590</v>
      </c>
      <c r="D260" s="9" t="s">
        <v>844</v>
      </c>
      <c r="E260" s="9">
        <v>19.148391815168409</v>
      </c>
    </row>
    <row r="261" spans="1:5" ht="24.75">
      <c r="A261" s="9" t="s">
        <v>83</v>
      </c>
      <c r="B261" s="9" t="s">
        <v>67</v>
      </c>
      <c r="C261" s="9" t="s">
        <v>590</v>
      </c>
      <c r="D261" s="9" t="s">
        <v>845</v>
      </c>
      <c r="E261" s="9">
        <v>10.637279838571477</v>
      </c>
    </row>
    <row r="262" spans="1:5" ht="24.75">
      <c r="A262" s="9" t="s">
        <v>83</v>
      </c>
      <c r="B262" s="9" t="s">
        <v>67</v>
      </c>
      <c r="C262" s="9" t="s">
        <v>590</v>
      </c>
      <c r="D262" s="9" t="s">
        <v>846</v>
      </c>
      <c r="E262" s="9">
        <v>9.220398123670396</v>
      </c>
    </row>
    <row r="263" spans="1:5" ht="24.75">
      <c r="A263" s="9" t="s">
        <v>83</v>
      </c>
      <c r="B263" s="9" t="s">
        <v>67</v>
      </c>
      <c r="C263" s="9" t="s">
        <v>590</v>
      </c>
      <c r="D263" s="9" t="s">
        <v>847</v>
      </c>
      <c r="E263" s="9">
        <v>9.220398123670396</v>
      </c>
    </row>
    <row r="264" spans="1:5" ht="24.75">
      <c r="A264" s="9" t="s">
        <v>83</v>
      </c>
      <c r="B264" s="9" t="s">
        <v>67</v>
      </c>
      <c r="C264" s="9" t="s">
        <v>590</v>
      </c>
      <c r="D264" s="9" t="s">
        <v>848</v>
      </c>
      <c r="E264" s="9">
        <v>23.982881044394233</v>
      </c>
    </row>
    <row r="265" spans="1:5" ht="24.75">
      <c r="A265" s="9" t="s">
        <v>83</v>
      </c>
      <c r="B265" s="9" t="s">
        <v>67</v>
      </c>
      <c r="C265" s="9" t="s">
        <v>590</v>
      </c>
      <c r="D265" s="9" t="s">
        <v>849</v>
      </c>
      <c r="E265" s="9">
        <v>5.7676554478807516</v>
      </c>
    </row>
    <row r="266" spans="1:5" ht="24.75">
      <c r="A266" s="9" t="s">
        <v>83</v>
      </c>
      <c r="B266" s="9" t="s">
        <v>67</v>
      </c>
      <c r="C266" s="9" t="s">
        <v>590</v>
      </c>
      <c r="D266" s="9" t="s">
        <v>850</v>
      </c>
      <c r="E266" s="9">
        <v>7.9798178073544968</v>
      </c>
    </row>
    <row r="267" spans="1:5" ht="24.75">
      <c r="A267" s="9" t="s">
        <v>83</v>
      </c>
      <c r="B267" s="9" t="s">
        <v>67</v>
      </c>
      <c r="C267" s="9" t="s">
        <v>590</v>
      </c>
      <c r="D267" s="9" t="s">
        <v>851</v>
      </c>
      <c r="E267" s="9">
        <v>4.1811022750587208</v>
      </c>
    </row>
    <row r="268" spans="1:5" ht="24.75">
      <c r="A268" s="9" t="s">
        <v>83</v>
      </c>
      <c r="B268" s="9" t="s">
        <v>67</v>
      </c>
      <c r="C268" s="9" t="s">
        <v>590</v>
      </c>
      <c r="D268" s="9" t="s">
        <v>852</v>
      </c>
      <c r="E268" s="9">
        <v>7.976237632496348</v>
      </c>
    </row>
    <row r="269" spans="1:5" ht="24.75">
      <c r="A269" s="9" t="s">
        <v>83</v>
      </c>
      <c r="B269" s="9" t="s">
        <v>67</v>
      </c>
      <c r="C269" s="9" t="s">
        <v>590</v>
      </c>
      <c r="D269" s="9" t="s">
        <v>853</v>
      </c>
      <c r="E269" s="9">
        <v>8.9858016529104567</v>
      </c>
    </row>
    <row r="270" spans="1:5" ht="24.75">
      <c r="A270" s="9" t="s">
        <v>83</v>
      </c>
      <c r="B270" s="9" t="s">
        <v>67</v>
      </c>
      <c r="C270" s="9" t="s">
        <v>590</v>
      </c>
      <c r="D270" s="9" t="s">
        <v>854</v>
      </c>
      <c r="E270" s="9">
        <v>6.5522194358945995</v>
      </c>
    </row>
    <row r="271" spans="1:5" ht="24.75">
      <c r="A271" s="9" t="s">
        <v>83</v>
      </c>
      <c r="B271" s="9" t="s">
        <v>67</v>
      </c>
      <c r="C271" s="9" t="s">
        <v>590</v>
      </c>
      <c r="D271" s="9" t="s">
        <v>855</v>
      </c>
      <c r="E271" s="9">
        <v>8.981907674441949</v>
      </c>
    </row>
    <row r="272" spans="1:5" ht="24.75">
      <c r="A272" s="9" t="s">
        <v>83</v>
      </c>
      <c r="B272" s="9" t="s">
        <v>67</v>
      </c>
      <c r="C272" s="9" t="s">
        <v>590</v>
      </c>
      <c r="D272" s="9" t="s">
        <v>856</v>
      </c>
      <c r="E272" s="9">
        <v>5.2806392064419105</v>
      </c>
    </row>
    <row r="273" spans="1:5" ht="24.75">
      <c r="A273" s="9" t="s">
        <v>83</v>
      </c>
      <c r="B273" s="9" t="s">
        <v>67</v>
      </c>
      <c r="C273" s="9" t="s">
        <v>590</v>
      </c>
      <c r="D273" s="9" t="s">
        <v>857</v>
      </c>
      <c r="E273" s="9">
        <v>5.7585604117945568</v>
      </c>
    </row>
    <row r="274" spans="1:5" ht="24.75">
      <c r="A274" s="9" t="s">
        <v>83</v>
      </c>
      <c r="B274" s="9" t="s">
        <v>67</v>
      </c>
      <c r="C274" s="9" t="s">
        <v>590</v>
      </c>
      <c r="D274" s="9" t="s">
        <v>858</v>
      </c>
      <c r="E274" s="9">
        <v>9.4340021037272894</v>
      </c>
    </row>
    <row r="275" spans="1:5" ht="24.75">
      <c r="A275" s="9" t="s">
        <v>83</v>
      </c>
      <c r="B275" s="9" t="s">
        <v>67</v>
      </c>
      <c r="C275" s="9" t="s">
        <v>590</v>
      </c>
      <c r="D275" s="9" t="s">
        <v>859</v>
      </c>
      <c r="E275" s="9">
        <v>5.4535141827411735</v>
      </c>
    </row>
    <row r="276" spans="1:5" ht="24.75">
      <c r="A276" s="9" t="s">
        <v>83</v>
      </c>
      <c r="B276" s="9" t="s">
        <v>67</v>
      </c>
      <c r="C276" s="9" t="s">
        <v>590</v>
      </c>
      <c r="D276" s="9" t="s">
        <v>860</v>
      </c>
      <c r="E276" s="9">
        <v>8.9858016529104567</v>
      </c>
    </row>
    <row r="277" spans="1:5" ht="24.75">
      <c r="A277" s="9" t="s">
        <v>83</v>
      </c>
      <c r="B277" s="9" t="s">
        <v>67</v>
      </c>
      <c r="C277" s="9" t="s">
        <v>590</v>
      </c>
      <c r="D277" s="9" t="s">
        <v>861</v>
      </c>
      <c r="E277" s="9">
        <v>6.5522196492792384</v>
      </c>
    </row>
    <row r="278" spans="1:5" ht="24.75">
      <c r="A278" s="9" t="s">
        <v>83</v>
      </c>
      <c r="B278" s="9" t="s">
        <v>67</v>
      </c>
      <c r="C278" s="9" t="s">
        <v>590</v>
      </c>
      <c r="D278" s="9" t="s">
        <v>862</v>
      </c>
      <c r="E278" s="9">
        <v>8.9822214780523097</v>
      </c>
    </row>
    <row r="279" spans="1:5" ht="24.75">
      <c r="A279" s="9" t="s">
        <v>83</v>
      </c>
      <c r="B279" s="9" t="s">
        <v>67</v>
      </c>
      <c r="C279" s="9" t="s">
        <v>590</v>
      </c>
      <c r="D279" s="9" t="s">
        <v>863</v>
      </c>
      <c r="E279" s="9">
        <v>5.2806394198265538</v>
      </c>
    </row>
    <row r="280" spans="1:5" ht="24.75">
      <c r="A280" s="9" t="s">
        <v>83</v>
      </c>
      <c r="B280" s="9" t="s">
        <v>67</v>
      </c>
      <c r="C280" s="9" t="s">
        <v>590</v>
      </c>
      <c r="D280" s="9" t="s">
        <v>864</v>
      </c>
      <c r="E280" s="9">
        <v>8.9858016529104567</v>
      </c>
    </row>
    <row r="281" spans="1:5" ht="24.75">
      <c r="A281" s="9" t="s">
        <v>83</v>
      </c>
      <c r="B281" s="9" t="s">
        <v>67</v>
      </c>
      <c r="C281" s="9" t="s">
        <v>590</v>
      </c>
      <c r="D281" s="9" t="s">
        <v>865</v>
      </c>
      <c r="E281" s="9">
        <v>6.5522196492792544</v>
      </c>
    </row>
    <row r="282" spans="1:5" ht="24.75">
      <c r="A282" s="9" t="s">
        <v>83</v>
      </c>
      <c r="B282" s="9" t="s">
        <v>67</v>
      </c>
      <c r="C282" s="9" t="s">
        <v>590</v>
      </c>
      <c r="D282" s="9" t="s">
        <v>866</v>
      </c>
      <c r="E282" s="9">
        <v>8.9822214780523097</v>
      </c>
    </row>
    <row r="283" spans="1:5" ht="24.75">
      <c r="A283" s="9" t="s">
        <v>83</v>
      </c>
      <c r="B283" s="9" t="s">
        <v>67</v>
      </c>
      <c r="C283" s="9" t="s">
        <v>590</v>
      </c>
      <c r="D283" s="9" t="s">
        <v>867</v>
      </c>
      <c r="E283" s="9">
        <v>5.280639419826568</v>
      </c>
    </row>
    <row r="284" spans="1:5" ht="24.75">
      <c r="A284" s="9" t="s">
        <v>83</v>
      </c>
      <c r="B284" s="9" t="s">
        <v>67</v>
      </c>
      <c r="C284" s="9" t="s">
        <v>590</v>
      </c>
      <c r="D284" s="9" t="s">
        <v>868</v>
      </c>
      <c r="E284" s="9">
        <v>5.4570741444299271</v>
      </c>
    </row>
    <row r="285" spans="1:5" ht="24.75">
      <c r="A285" s="9" t="s">
        <v>83</v>
      </c>
      <c r="B285" s="9" t="s">
        <v>67</v>
      </c>
      <c r="C285" s="9" t="s">
        <v>590</v>
      </c>
      <c r="D285" s="9" t="s">
        <v>869</v>
      </c>
      <c r="E285" s="9">
        <v>9.4340021037272894</v>
      </c>
    </row>
    <row r="286" spans="1:5" ht="24.75">
      <c r="A286" s="9" t="s">
        <v>83</v>
      </c>
      <c r="B286" s="9" t="s">
        <v>67</v>
      </c>
      <c r="C286" s="9" t="s">
        <v>590</v>
      </c>
      <c r="D286" s="9" t="s">
        <v>870</v>
      </c>
      <c r="E286" s="9">
        <v>5.764000450493298</v>
      </c>
    </row>
    <row r="287" spans="1:5" ht="24.75">
      <c r="A287" s="9" t="s">
        <v>83</v>
      </c>
      <c r="B287" s="9" t="s">
        <v>67</v>
      </c>
      <c r="C287" s="9" t="s">
        <v>590</v>
      </c>
      <c r="D287" s="9" t="s">
        <v>871</v>
      </c>
      <c r="E287" s="9">
        <v>5.7585606239871323</v>
      </c>
    </row>
    <row r="288" spans="1:5" ht="24.75">
      <c r="A288" s="9" t="s">
        <v>83</v>
      </c>
      <c r="B288" s="9" t="s">
        <v>67</v>
      </c>
      <c r="C288" s="9" t="s">
        <v>590</v>
      </c>
      <c r="D288" s="9" t="s">
        <v>872</v>
      </c>
      <c r="E288" s="9">
        <v>9.4340021037272894</v>
      </c>
    </row>
    <row r="289" spans="1:5" ht="24.75">
      <c r="A289" s="9" t="s">
        <v>83</v>
      </c>
      <c r="B289" s="9" t="s">
        <v>67</v>
      </c>
      <c r="C289" s="9" t="s">
        <v>590</v>
      </c>
      <c r="D289" s="9" t="s">
        <v>873</v>
      </c>
      <c r="E289" s="9">
        <v>5.4535137583560722</v>
      </c>
    </row>
    <row r="290" spans="1:5" ht="24.75">
      <c r="A290" s="9" t="s">
        <v>83</v>
      </c>
      <c r="B290" s="9" t="s">
        <v>67</v>
      </c>
      <c r="C290" s="9" t="s">
        <v>590</v>
      </c>
      <c r="D290" s="9" t="s">
        <v>874</v>
      </c>
      <c r="E290" s="9">
        <v>9.4444003896593021</v>
      </c>
    </row>
    <row r="291" spans="1:5" ht="24.75">
      <c r="A291" s="9" t="s">
        <v>83</v>
      </c>
      <c r="B291" s="9" t="s">
        <v>67</v>
      </c>
      <c r="C291" s="9" t="s">
        <v>590</v>
      </c>
      <c r="D291" s="9" t="s">
        <v>875</v>
      </c>
      <c r="E291" s="9">
        <v>9.4443999822495925</v>
      </c>
    </row>
    <row r="292" spans="1:5" ht="24.75">
      <c r="A292" s="9" t="s">
        <v>83</v>
      </c>
      <c r="B292" s="9" t="s">
        <v>67</v>
      </c>
      <c r="C292" s="9" t="s">
        <v>590</v>
      </c>
      <c r="D292" s="9" t="s">
        <v>876</v>
      </c>
      <c r="E292" s="9">
        <v>14.916399932036718</v>
      </c>
    </row>
    <row r="293" spans="1:5" ht="24.75">
      <c r="A293" s="9" t="s">
        <v>83</v>
      </c>
      <c r="B293" s="9" t="s">
        <v>67</v>
      </c>
      <c r="C293" s="9" t="s">
        <v>590</v>
      </c>
      <c r="D293" s="9" t="s">
        <v>877</v>
      </c>
      <c r="E293" s="9">
        <v>17.445840676676532</v>
      </c>
    </row>
    <row r="294" spans="1:5" ht="24.75">
      <c r="A294" s="9" t="s">
        <v>83</v>
      </c>
      <c r="B294" s="9" t="s">
        <v>67</v>
      </c>
      <c r="C294" s="9" t="s">
        <v>590</v>
      </c>
      <c r="D294" s="9" t="s">
        <v>878</v>
      </c>
      <c r="E294" s="9">
        <v>9.2641991042815146</v>
      </c>
    </row>
    <row r="295" spans="1:5" ht="24.75">
      <c r="A295" s="9" t="s">
        <v>83</v>
      </c>
      <c r="B295" s="9" t="s">
        <v>67</v>
      </c>
      <c r="C295" s="9" t="s">
        <v>590</v>
      </c>
      <c r="D295" s="9" t="s">
        <v>879</v>
      </c>
      <c r="E295" s="9">
        <v>13.091507491066526</v>
      </c>
    </row>
    <row r="296" spans="1:5" ht="24.75">
      <c r="A296" s="9" t="s">
        <v>83</v>
      </c>
      <c r="B296" s="9" t="s">
        <v>67</v>
      </c>
      <c r="C296" s="9" t="s">
        <v>590</v>
      </c>
      <c r="D296" s="9" t="s">
        <v>880</v>
      </c>
      <c r="E296" s="9">
        <v>9.2606189294233641</v>
      </c>
    </row>
    <row r="297" spans="1:5" ht="24.75">
      <c r="A297" s="9" t="s">
        <v>83</v>
      </c>
      <c r="B297" s="9" t="s">
        <v>67</v>
      </c>
      <c r="C297" s="9" t="s">
        <v>590</v>
      </c>
      <c r="D297" s="9" t="s">
        <v>881</v>
      </c>
      <c r="E297" s="9">
        <v>13.087927316208381</v>
      </c>
    </row>
    <row r="298" spans="1:5" ht="24.75">
      <c r="A298" s="9" t="s">
        <v>83</v>
      </c>
      <c r="B298" s="9" t="s">
        <v>67</v>
      </c>
      <c r="C298" s="9" t="s">
        <v>590</v>
      </c>
      <c r="D298" s="9" t="s">
        <v>882</v>
      </c>
      <c r="E298" s="9">
        <v>13.029260290737811</v>
      </c>
    </row>
    <row r="299" spans="1:5" ht="24.75">
      <c r="A299" s="9" t="s">
        <v>83</v>
      </c>
      <c r="B299" s="9" t="s">
        <v>67</v>
      </c>
      <c r="C299" s="9" t="s">
        <v>590</v>
      </c>
      <c r="D299" s="9" t="s">
        <v>883</v>
      </c>
      <c r="E299" s="9">
        <v>23.488036951581492</v>
      </c>
    </row>
    <row r="300" spans="1:5" ht="24.75">
      <c r="A300" s="9" t="s">
        <v>83</v>
      </c>
      <c r="B300" s="9" t="s">
        <v>67</v>
      </c>
      <c r="C300" s="9" t="s">
        <v>590</v>
      </c>
      <c r="D300" s="9" t="s">
        <v>884</v>
      </c>
      <c r="E300" s="9">
        <v>21.700036874597956</v>
      </c>
    </row>
    <row r="301" spans="1:5" ht="24.75">
      <c r="A301" s="9" t="s">
        <v>83</v>
      </c>
      <c r="B301" s="9" t="s">
        <v>67</v>
      </c>
      <c r="C301" s="9" t="s">
        <v>590</v>
      </c>
      <c r="D301" s="9" t="s">
        <v>885</v>
      </c>
      <c r="E301" s="9">
        <v>8.8408401757377195</v>
      </c>
    </row>
    <row r="302" spans="1:5" ht="24.75">
      <c r="A302" s="9" t="s">
        <v>83</v>
      </c>
      <c r="B302" s="9" t="s">
        <v>67</v>
      </c>
      <c r="C302" s="9" t="s">
        <v>590</v>
      </c>
      <c r="D302" s="9" t="s">
        <v>886</v>
      </c>
      <c r="E302" s="9">
        <v>8.8390602311640656</v>
      </c>
    </row>
    <row r="303" spans="1:5" ht="24.75">
      <c r="A303" s="9" t="s">
        <v>83</v>
      </c>
      <c r="B303" s="9" t="s">
        <v>67</v>
      </c>
      <c r="C303" s="9" t="s">
        <v>590</v>
      </c>
      <c r="D303" s="9" t="s">
        <v>887</v>
      </c>
      <c r="E303" s="9">
        <v>8.8408397513526289</v>
      </c>
    </row>
    <row r="304" spans="1:5" ht="24.75">
      <c r="A304" s="9" t="s">
        <v>83</v>
      </c>
      <c r="B304" s="9" t="s">
        <v>67</v>
      </c>
      <c r="C304" s="9" t="s">
        <v>590</v>
      </c>
      <c r="D304" s="9" t="s">
        <v>888</v>
      </c>
      <c r="E304" s="9">
        <v>8.8408397683279887</v>
      </c>
    </row>
    <row r="305" spans="1:5" ht="24.75">
      <c r="A305" s="9" t="s">
        <v>83</v>
      </c>
      <c r="B305" s="9" t="s">
        <v>67</v>
      </c>
      <c r="C305" s="9" t="s">
        <v>590</v>
      </c>
      <c r="D305" s="9" t="s">
        <v>889</v>
      </c>
      <c r="E305" s="9">
        <v>8.9854874225308183</v>
      </c>
    </row>
    <row r="306" spans="1:5" ht="24.75">
      <c r="A306" s="9" t="s">
        <v>83</v>
      </c>
      <c r="B306" s="9" t="s">
        <v>67</v>
      </c>
      <c r="C306" s="9" t="s">
        <v>590</v>
      </c>
      <c r="D306" s="9" t="s">
        <v>890</v>
      </c>
      <c r="E306" s="9">
        <v>6.5522194358945791</v>
      </c>
    </row>
    <row r="307" spans="1:5" ht="24.75">
      <c r="A307" s="9" t="s">
        <v>83</v>
      </c>
      <c r="B307" s="9" t="s">
        <v>67</v>
      </c>
      <c r="C307" s="9" t="s">
        <v>590</v>
      </c>
      <c r="D307" s="9" t="s">
        <v>891</v>
      </c>
      <c r="E307" s="9">
        <v>8.9822210512830321</v>
      </c>
    </row>
    <row r="308" spans="1:5" ht="24.75">
      <c r="A308" s="9" t="s">
        <v>83</v>
      </c>
      <c r="B308" s="9" t="s">
        <v>67</v>
      </c>
      <c r="C308" s="9" t="s">
        <v>590</v>
      </c>
      <c r="D308" s="9" t="s">
        <v>892</v>
      </c>
      <c r="E308" s="9">
        <v>5.280639206441891</v>
      </c>
    </row>
    <row r="309" spans="1:5" ht="24.75">
      <c r="A309" s="9" t="s">
        <v>83</v>
      </c>
      <c r="B309" s="9" t="s">
        <v>67</v>
      </c>
      <c r="C309" s="9" t="s">
        <v>590</v>
      </c>
      <c r="D309" s="9" t="s">
        <v>893</v>
      </c>
      <c r="E309" s="9">
        <v>5.4570743566224573</v>
      </c>
    </row>
    <row r="310" spans="1:5" ht="24.75">
      <c r="A310" s="9" t="s">
        <v>83</v>
      </c>
      <c r="B310" s="9" t="s">
        <v>67</v>
      </c>
      <c r="C310" s="9" t="s">
        <v>590</v>
      </c>
      <c r="D310" s="9" t="s">
        <v>894</v>
      </c>
      <c r="E310" s="9">
        <v>9.4340016793421952</v>
      </c>
    </row>
    <row r="311" spans="1:5" ht="24.75">
      <c r="A311" s="9" t="s">
        <v>83</v>
      </c>
      <c r="B311" s="9" t="s">
        <v>67</v>
      </c>
      <c r="C311" s="9" t="s">
        <v>590</v>
      </c>
      <c r="D311" s="9" t="s">
        <v>895</v>
      </c>
      <c r="E311" s="9">
        <v>5.7550002379132712</v>
      </c>
    </row>
    <row r="312" spans="1:5" ht="24.75">
      <c r="A312" s="9" t="s">
        <v>83</v>
      </c>
      <c r="B312" s="9" t="s">
        <v>67</v>
      </c>
      <c r="C312" s="9" t="s">
        <v>590</v>
      </c>
      <c r="D312" s="9" t="s">
        <v>896</v>
      </c>
      <c r="E312" s="9">
        <v>9.4375618532234835</v>
      </c>
    </row>
    <row r="313" spans="1:5" ht="24.75">
      <c r="A313" s="9" t="s">
        <v>83</v>
      </c>
      <c r="B313" s="9" t="s">
        <v>67</v>
      </c>
      <c r="C313" s="9" t="s">
        <v>590</v>
      </c>
      <c r="D313" s="9" t="s">
        <v>897</v>
      </c>
      <c r="E313" s="9">
        <v>5.4535135390600429</v>
      </c>
    </row>
    <row r="314" spans="1:5" ht="24.75">
      <c r="A314" s="9" t="s">
        <v>83</v>
      </c>
      <c r="B314" s="9" t="s">
        <v>67</v>
      </c>
      <c r="C314" s="9" t="s">
        <v>590</v>
      </c>
      <c r="D314" s="9" t="s">
        <v>898</v>
      </c>
      <c r="E314" s="9">
        <v>13.76029164123236</v>
      </c>
    </row>
    <row r="315" spans="1:5" ht="24.75">
      <c r="A315" s="9" t="s">
        <v>83</v>
      </c>
      <c r="B315" s="9" t="s">
        <v>67</v>
      </c>
      <c r="C315" s="9" t="s">
        <v>590</v>
      </c>
      <c r="D315" s="9" t="s">
        <v>899</v>
      </c>
      <c r="E315" s="9">
        <v>5.753220143869183</v>
      </c>
    </row>
    <row r="316" spans="1:5" ht="24.75">
      <c r="A316" s="9" t="s">
        <v>83</v>
      </c>
      <c r="B316" s="9" t="s">
        <v>67</v>
      </c>
      <c r="C316" s="9" t="s">
        <v>590</v>
      </c>
      <c r="D316" s="9" t="s">
        <v>900</v>
      </c>
      <c r="E316" s="9">
        <v>8.985801226141179</v>
      </c>
    </row>
    <row r="317" spans="1:5" ht="24.75">
      <c r="A317" s="9" t="s">
        <v>83</v>
      </c>
      <c r="B317" s="9" t="s">
        <v>67</v>
      </c>
      <c r="C317" s="9" t="s">
        <v>590</v>
      </c>
      <c r="D317" s="9" t="s">
        <v>901</v>
      </c>
      <c r="E317" s="9">
        <v>6.5522196492792082</v>
      </c>
    </row>
    <row r="318" spans="1:5" ht="24.75">
      <c r="A318" s="9" t="s">
        <v>83</v>
      </c>
      <c r="B318" s="9" t="s">
        <v>67</v>
      </c>
      <c r="C318" s="9" t="s">
        <v>590</v>
      </c>
      <c r="D318" s="9" t="s">
        <v>902</v>
      </c>
      <c r="E318" s="9">
        <v>8.9819072476726696</v>
      </c>
    </row>
    <row r="319" spans="1:5" ht="24.75">
      <c r="A319" s="9" t="s">
        <v>83</v>
      </c>
      <c r="B319" s="9" t="s">
        <v>67</v>
      </c>
      <c r="C319" s="9" t="s">
        <v>590</v>
      </c>
      <c r="D319" s="9" t="s">
        <v>903</v>
      </c>
      <c r="E319" s="9">
        <v>5.2806394198265192</v>
      </c>
    </row>
    <row r="320" spans="1:5" ht="24.75">
      <c r="A320" s="9" t="s">
        <v>83</v>
      </c>
      <c r="B320" s="9" t="s">
        <v>67</v>
      </c>
      <c r="C320" s="9" t="s">
        <v>590</v>
      </c>
      <c r="D320" s="9" t="s">
        <v>904</v>
      </c>
      <c r="E320" s="9">
        <v>3.1283987584819868</v>
      </c>
    </row>
    <row r="321" spans="1:5" ht="24.75">
      <c r="A321" s="9" t="s">
        <v>83</v>
      </c>
      <c r="B321" s="9" t="s">
        <v>67</v>
      </c>
      <c r="C321" s="9" t="s">
        <v>590</v>
      </c>
      <c r="D321" s="9" t="s">
        <v>905</v>
      </c>
      <c r="E321" s="9">
        <v>3.1283993274616617</v>
      </c>
    </row>
    <row r="322" spans="1:5" ht="24.75">
      <c r="A322" s="9" t="s">
        <v>83</v>
      </c>
      <c r="B322" s="9" t="s">
        <v>67</v>
      </c>
      <c r="C322" s="9" t="s">
        <v>590</v>
      </c>
      <c r="D322" s="9" t="s">
        <v>906</v>
      </c>
      <c r="E322" s="9">
        <v>12.023558995506731</v>
      </c>
    </row>
    <row r="323" spans="1:5" ht="24.75">
      <c r="A323" s="9" t="s">
        <v>83</v>
      </c>
      <c r="B323" s="9" t="s">
        <v>67</v>
      </c>
      <c r="C323" s="9" t="s">
        <v>590</v>
      </c>
      <c r="D323" s="9" t="s">
        <v>907</v>
      </c>
      <c r="E323" s="9">
        <v>3.5122782743873473</v>
      </c>
    </row>
    <row r="324" spans="1:5" ht="24.75">
      <c r="A324" s="9" t="s">
        <v>83</v>
      </c>
      <c r="B324" s="9" t="s">
        <v>67</v>
      </c>
      <c r="C324" s="9" t="s">
        <v>590</v>
      </c>
      <c r="D324" s="9" t="s">
        <v>908</v>
      </c>
      <c r="E324" s="9">
        <v>23.242942391919851</v>
      </c>
    </row>
    <row r="325" spans="1:5" ht="24.75">
      <c r="A325" s="9" t="s">
        <v>83</v>
      </c>
      <c r="B325" s="9" t="s">
        <v>67</v>
      </c>
      <c r="C325" s="9" t="s">
        <v>590</v>
      </c>
      <c r="D325" s="9" t="s">
        <v>909</v>
      </c>
      <c r="E325" s="9">
        <v>7.1386417999887399</v>
      </c>
    </row>
    <row r="326" spans="1:5" ht="24.75">
      <c r="A326" s="9" t="s">
        <v>83</v>
      </c>
      <c r="B326" s="9" t="s">
        <v>67</v>
      </c>
      <c r="C326" s="9" t="s">
        <v>590</v>
      </c>
      <c r="D326" s="9" t="s">
        <v>910</v>
      </c>
      <c r="E326" s="9">
        <v>14.469805268505395</v>
      </c>
    </row>
    <row r="327" spans="1:5" ht="24.75">
      <c r="A327" s="9" t="s">
        <v>83</v>
      </c>
      <c r="B327" s="9" t="s">
        <v>67</v>
      </c>
      <c r="C327" s="9" t="s">
        <v>590</v>
      </c>
      <c r="D327" s="9" t="s">
        <v>911</v>
      </c>
      <c r="E327" s="9">
        <v>6.6552235117082166</v>
      </c>
    </row>
    <row r="328" spans="1:5" ht="24.75">
      <c r="A328" s="9" t="s">
        <v>83</v>
      </c>
      <c r="B328" s="9" t="s">
        <v>67</v>
      </c>
      <c r="C328" s="9" t="s">
        <v>590</v>
      </c>
      <c r="D328" s="9" t="s">
        <v>912</v>
      </c>
      <c r="E328" s="9">
        <v>13.095087665924677</v>
      </c>
    </row>
    <row r="329" spans="1:5" ht="24.75">
      <c r="A329" s="9" t="s">
        <v>83</v>
      </c>
      <c r="B329" s="9" t="s">
        <v>67</v>
      </c>
      <c r="C329" s="9" t="s">
        <v>590</v>
      </c>
      <c r="D329" s="9" t="s">
        <v>913</v>
      </c>
      <c r="E329" s="9">
        <v>3.0747233575507433</v>
      </c>
    </row>
    <row r="330" spans="1:5" ht="24.75">
      <c r="A330" s="9" t="s">
        <v>83</v>
      </c>
      <c r="B330" s="9" t="s">
        <v>67</v>
      </c>
      <c r="C330" s="9" t="s">
        <v>590</v>
      </c>
      <c r="D330" s="9" t="s">
        <v>914</v>
      </c>
      <c r="E330" s="9">
        <v>2.0881963691155963</v>
      </c>
    </row>
    <row r="331" spans="1:5" ht="24.75">
      <c r="A331" s="9" t="s">
        <v>83</v>
      </c>
      <c r="B331" s="9" t="s">
        <v>67</v>
      </c>
      <c r="C331" s="9" t="s">
        <v>590</v>
      </c>
      <c r="D331" s="9" t="s">
        <v>915</v>
      </c>
      <c r="E331" s="9">
        <v>96.147109328953377</v>
      </c>
    </row>
    <row r="332" spans="1:5" ht="24.75">
      <c r="A332" s="9" t="s">
        <v>83</v>
      </c>
      <c r="B332" s="9" t="s">
        <v>67</v>
      </c>
      <c r="C332" s="9" t="s">
        <v>590</v>
      </c>
      <c r="D332" s="9" t="s">
        <v>916</v>
      </c>
      <c r="E332" s="9">
        <v>0.85574894653265421</v>
      </c>
    </row>
    <row r="333" spans="1:5" ht="24.75">
      <c r="A333" s="9" t="s">
        <v>83</v>
      </c>
      <c r="B333" s="9" t="s">
        <v>67</v>
      </c>
      <c r="C333" s="9" t="s">
        <v>590</v>
      </c>
      <c r="D333" s="9" t="s">
        <v>917</v>
      </c>
      <c r="E333" s="9">
        <v>1.1917498472096948</v>
      </c>
    </row>
    <row r="334" spans="1:5" ht="24.75">
      <c r="A334" s="9" t="s">
        <v>83</v>
      </c>
      <c r="B334" s="9" t="s">
        <v>67</v>
      </c>
      <c r="C334" s="9" t="s">
        <v>590</v>
      </c>
      <c r="D334" s="9" t="s">
        <v>918</v>
      </c>
      <c r="E334" s="9">
        <v>0.85499892501384844</v>
      </c>
    </row>
    <row r="335" spans="1:5" ht="24.75">
      <c r="A335" s="9" t="s">
        <v>83</v>
      </c>
      <c r="B335" s="9" t="s">
        <v>67</v>
      </c>
      <c r="C335" s="9" t="s">
        <v>590</v>
      </c>
      <c r="D335" s="9" t="s">
        <v>919</v>
      </c>
      <c r="E335" s="9">
        <v>10.774496366533366</v>
      </c>
    </row>
    <row r="336" spans="1:5" ht="24.75">
      <c r="A336" s="9" t="s">
        <v>83</v>
      </c>
      <c r="B336" s="9" t="s">
        <v>67</v>
      </c>
      <c r="C336" s="9" t="s">
        <v>590</v>
      </c>
      <c r="D336" s="9" t="s">
        <v>920</v>
      </c>
      <c r="E336" s="9">
        <v>6.2353500948163454</v>
      </c>
    </row>
    <row r="337" spans="1:5" ht="24.75">
      <c r="A337" s="9" t="s">
        <v>83</v>
      </c>
      <c r="B337" s="9" t="s">
        <v>67</v>
      </c>
      <c r="C337" s="9" t="s">
        <v>590</v>
      </c>
      <c r="D337" s="9" t="s">
        <v>921</v>
      </c>
      <c r="E337" s="9">
        <v>24.220341665515676</v>
      </c>
    </row>
    <row r="338" spans="1:5" ht="24.75">
      <c r="A338" s="9" t="s">
        <v>83</v>
      </c>
      <c r="B338" s="9" t="s">
        <v>67</v>
      </c>
      <c r="C338" s="9" t="s">
        <v>590</v>
      </c>
      <c r="D338" s="9" t="s">
        <v>922</v>
      </c>
      <c r="E338" s="9">
        <v>6.2353499886008192</v>
      </c>
    </row>
    <row r="339" spans="1:5" ht="24.75">
      <c r="A339" s="9" t="s">
        <v>83</v>
      </c>
      <c r="B339" s="9" t="s">
        <v>67</v>
      </c>
      <c r="C339" s="9" t="s">
        <v>590</v>
      </c>
      <c r="D339" s="9" t="s">
        <v>923</v>
      </c>
      <c r="E339" s="9">
        <v>10.822345499531073</v>
      </c>
    </row>
    <row r="340" spans="1:5" ht="24.75">
      <c r="A340" s="9" t="s">
        <v>83</v>
      </c>
      <c r="B340" s="9" t="s">
        <v>67</v>
      </c>
      <c r="C340" s="9" t="s">
        <v>590</v>
      </c>
      <c r="D340" s="9" t="s">
        <v>924</v>
      </c>
      <c r="E340" s="9">
        <v>0.4802996316396218</v>
      </c>
    </row>
    <row r="341" spans="1:5" ht="24.75">
      <c r="A341" s="9" t="s">
        <v>83</v>
      </c>
      <c r="B341" s="9" t="s">
        <v>67</v>
      </c>
      <c r="C341" s="9" t="s">
        <v>590</v>
      </c>
      <c r="D341" s="9" t="s">
        <v>925</v>
      </c>
      <c r="E341" s="9">
        <v>0.60029984944629788</v>
      </c>
    </row>
    <row r="342" spans="1:5" ht="24.75">
      <c r="A342" s="9" t="s">
        <v>83</v>
      </c>
      <c r="B342" s="9" t="s">
        <v>67</v>
      </c>
      <c r="C342" s="9" t="s">
        <v>590</v>
      </c>
      <c r="D342" s="9" t="s">
        <v>926</v>
      </c>
      <c r="E342" s="9">
        <v>8.2033503894639281</v>
      </c>
    </row>
    <row r="343" spans="1:5" ht="24.75">
      <c r="A343" s="9" t="s">
        <v>83</v>
      </c>
      <c r="B343" s="9" t="s">
        <v>67</v>
      </c>
      <c r="C343" s="9" t="s">
        <v>590</v>
      </c>
      <c r="D343" s="9" t="s">
        <v>927</v>
      </c>
      <c r="E343" s="9">
        <v>0.59499786063584925</v>
      </c>
    </row>
    <row r="344" spans="1:5" ht="24.75">
      <c r="A344" s="9" t="s">
        <v>83</v>
      </c>
      <c r="B344" s="9" t="s">
        <v>67</v>
      </c>
      <c r="C344" s="9" t="s">
        <v>590</v>
      </c>
      <c r="D344" s="9" t="s">
        <v>928</v>
      </c>
      <c r="E344" s="9">
        <v>0.61625016185304304</v>
      </c>
    </row>
    <row r="345" spans="1:5" ht="24.75">
      <c r="A345" s="9" t="s">
        <v>83</v>
      </c>
      <c r="B345" s="9" t="s">
        <v>67</v>
      </c>
      <c r="C345" s="9" t="s">
        <v>590</v>
      </c>
      <c r="D345" s="9" t="s">
        <v>929</v>
      </c>
      <c r="E345" s="9">
        <v>2.7174497363397516</v>
      </c>
    </row>
    <row r="346" spans="1:5" ht="24.75">
      <c r="A346" s="9" t="s">
        <v>83</v>
      </c>
      <c r="B346" s="9" t="s">
        <v>67</v>
      </c>
      <c r="C346" s="9" t="s">
        <v>590</v>
      </c>
      <c r="D346" s="9" t="s">
        <v>930</v>
      </c>
      <c r="E346" s="9">
        <v>0.92309779180237028</v>
      </c>
    </row>
    <row r="347" spans="1:5" ht="24.75">
      <c r="A347" s="9" t="s">
        <v>83</v>
      </c>
      <c r="B347" s="9" t="s">
        <v>67</v>
      </c>
      <c r="C347" s="9" t="s">
        <v>590</v>
      </c>
      <c r="D347" s="9" t="s">
        <v>931</v>
      </c>
      <c r="E347" s="9">
        <v>0.58904998388192564</v>
      </c>
    </row>
    <row r="348" spans="1:5" ht="24.75">
      <c r="A348" s="9" t="s">
        <v>83</v>
      </c>
      <c r="B348" s="9" t="s">
        <v>67</v>
      </c>
      <c r="C348" s="9" t="s">
        <v>590</v>
      </c>
      <c r="D348" s="9" t="s">
        <v>932</v>
      </c>
      <c r="E348" s="9">
        <v>8.2033503888450028</v>
      </c>
    </row>
    <row r="349" spans="1:5" ht="24.75">
      <c r="A349" s="9" t="s">
        <v>83</v>
      </c>
      <c r="B349" s="9" t="s">
        <v>67</v>
      </c>
      <c r="C349" s="9" t="s">
        <v>590</v>
      </c>
      <c r="D349" s="9" t="s">
        <v>933</v>
      </c>
      <c r="E349" s="9">
        <v>0.59499786063585658</v>
      </c>
    </row>
    <row r="350" spans="1:5" ht="24.75">
      <c r="A350" s="9" t="s">
        <v>83</v>
      </c>
      <c r="B350" s="9" t="s">
        <v>67</v>
      </c>
      <c r="C350" s="9" t="s">
        <v>590</v>
      </c>
      <c r="D350" s="9" t="s">
        <v>934</v>
      </c>
      <c r="E350" s="9">
        <v>0.64175015450297479</v>
      </c>
    </row>
    <row r="351" spans="1:5" ht="24.75">
      <c r="A351" s="9" t="s">
        <v>83</v>
      </c>
      <c r="B351" s="9" t="s">
        <v>67</v>
      </c>
      <c r="C351" s="9" t="s">
        <v>590</v>
      </c>
      <c r="D351" s="9" t="s">
        <v>935</v>
      </c>
      <c r="E351" s="9">
        <v>2.7174497363397516</v>
      </c>
    </row>
    <row r="352" spans="1:5" ht="24.75">
      <c r="A352" s="9" t="s">
        <v>83</v>
      </c>
      <c r="B352" s="9" t="s">
        <v>67</v>
      </c>
      <c r="C352" s="9" t="s">
        <v>590</v>
      </c>
      <c r="D352" s="9" t="s">
        <v>936</v>
      </c>
      <c r="E352" s="9">
        <v>0.92309779180237028</v>
      </c>
    </row>
    <row r="353" spans="1:5" ht="24.75">
      <c r="A353" s="9" t="s">
        <v>83</v>
      </c>
      <c r="B353" s="9" t="s">
        <v>67</v>
      </c>
      <c r="C353" s="9" t="s">
        <v>590</v>
      </c>
      <c r="D353" s="9" t="s">
        <v>937</v>
      </c>
      <c r="E353" s="9">
        <v>0.58904998388191843</v>
      </c>
    </row>
    <row r="354" spans="1:5" ht="24.75">
      <c r="A354" s="9" t="s">
        <v>83</v>
      </c>
      <c r="B354" s="9" t="s">
        <v>67</v>
      </c>
      <c r="C354" s="9" t="s">
        <v>590</v>
      </c>
      <c r="D354" s="9" t="s">
        <v>938</v>
      </c>
      <c r="E354" s="9">
        <v>1.3608928099694855</v>
      </c>
    </row>
    <row r="355" spans="1:5" ht="24.75">
      <c r="A355" s="9" t="s">
        <v>83</v>
      </c>
      <c r="B355" s="9" t="s">
        <v>67</v>
      </c>
      <c r="C355" s="9" t="s">
        <v>590</v>
      </c>
      <c r="D355" s="9" t="s">
        <v>939</v>
      </c>
      <c r="E355" s="9">
        <v>1.1967610851786719</v>
      </c>
    </row>
    <row r="356" spans="1:5" ht="24.75">
      <c r="A356" s="9" t="s">
        <v>83</v>
      </c>
      <c r="B356" s="9" t="s">
        <v>67</v>
      </c>
      <c r="C356" s="9" t="s">
        <v>590</v>
      </c>
      <c r="D356" s="9" t="s">
        <v>940</v>
      </c>
      <c r="E356" s="9">
        <v>1.3608926311555514</v>
      </c>
    </row>
    <row r="357" spans="1:5" ht="24.75">
      <c r="A357" s="9" t="s">
        <v>83</v>
      </c>
      <c r="B357" s="9" t="s">
        <v>67</v>
      </c>
      <c r="C357" s="9" t="s">
        <v>590</v>
      </c>
      <c r="D357" s="9" t="s">
        <v>941</v>
      </c>
      <c r="E357" s="9">
        <v>1.1967610851786679</v>
      </c>
    </row>
    <row r="358" spans="1:5" ht="24.75">
      <c r="A358" s="9" t="s">
        <v>83</v>
      </c>
      <c r="B358" s="9" t="s">
        <v>67</v>
      </c>
      <c r="C358" s="9" t="s">
        <v>590</v>
      </c>
      <c r="D358" s="9" t="s">
        <v>942</v>
      </c>
      <c r="E358" s="9">
        <v>11.857650281599847</v>
      </c>
    </row>
    <row r="359" spans="1:5" ht="24.75">
      <c r="A359" s="9" t="s">
        <v>83</v>
      </c>
      <c r="B359" s="9" t="s">
        <v>67</v>
      </c>
      <c r="C359" s="9" t="s">
        <v>590</v>
      </c>
      <c r="D359" s="9" t="s">
        <v>943</v>
      </c>
      <c r="E359" s="9">
        <v>11.910063327699012</v>
      </c>
    </row>
    <row r="360" spans="1:5" ht="24.75">
      <c r="A360" s="9" t="s">
        <v>83</v>
      </c>
      <c r="B360" s="9" t="s">
        <v>67</v>
      </c>
      <c r="C360" s="9" t="s">
        <v>590</v>
      </c>
      <c r="D360" s="9" t="s">
        <v>944</v>
      </c>
      <c r="E360" s="9">
        <v>11.857650272659146</v>
      </c>
    </row>
    <row r="361" spans="1:5" ht="24.75">
      <c r="A361" s="9" t="s">
        <v>83</v>
      </c>
      <c r="B361" s="9" t="s">
        <v>67</v>
      </c>
      <c r="C361" s="9" t="s">
        <v>590</v>
      </c>
      <c r="D361" s="9" t="s">
        <v>945</v>
      </c>
      <c r="E361" s="9">
        <v>11.910063327699003</v>
      </c>
    </row>
    <row r="362" spans="1:5" ht="24.75">
      <c r="A362" s="9" t="s">
        <v>83</v>
      </c>
      <c r="B362" s="9" t="s">
        <v>67</v>
      </c>
      <c r="C362" s="9" t="s">
        <v>590</v>
      </c>
      <c r="D362" s="9" t="s">
        <v>946</v>
      </c>
      <c r="E362" s="9">
        <v>0.60029984944629788</v>
      </c>
    </row>
    <row r="363" spans="1:5" ht="24.75">
      <c r="A363" s="9" t="s">
        <v>83</v>
      </c>
      <c r="B363" s="9" t="s">
        <v>67</v>
      </c>
      <c r="C363" s="9" t="s">
        <v>590</v>
      </c>
      <c r="D363" s="9" t="s">
        <v>947</v>
      </c>
      <c r="E363" s="9">
        <v>0.4802996316396218</v>
      </c>
    </row>
    <row r="364" spans="1:5" ht="24.75">
      <c r="A364" s="9" t="s">
        <v>83</v>
      </c>
      <c r="B364" s="9" t="s">
        <v>67</v>
      </c>
      <c r="C364" s="9" t="s">
        <v>590</v>
      </c>
      <c r="D364" s="9" t="s">
        <v>948</v>
      </c>
      <c r="E364" s="9">
        <v>1.6392014541440012</v>
      </c>
    </row>
    <row r="365" spans="1:5" ht="24.75">
      <c r="A365" s="9" t="s">
        <v>83</v>
      </c>
      <c r="B365" s="9" t="s">
        <v>67</v>
      </c>
      <c r="C365" s="9" t="s">
        <v>590</v>
      </c>
      <c r="D365" s="9" t="s">
        <v>949</v>
      </c>
      <c r="E365" s="9">
        <v>1.7325946681978188</v>
      </c>
    </row>
    <row r="366" spans="1:5" ht="24.75">
      <c r="A366" s="9" t="s">
        <v>83</v>
      </c>
      <c r="B366" s="9" t="s">
        <v>67</v>
      </c>
      <c r="C366" s="9" t="s">
        <v>590</v>
      </c>
      <c r="D366" s="9" t="s">
        <v>950</v>
      </c>
      <c r="E366" s="9">
        <v>1.1625008204520344</v>
      </c>
    </row>
    <row r="367" spans="1:5" ht="24.75">
      <c r="A367" s="9" t="s">
        <v>83</v>
      </c>
      <c r="B367" s="9" t="s">
        <v>67</v>
      </c>
      <c r="C367" s="9" t="s">
        <v>590</v>
      </c>
      <c r="D367" s="9" t="s">
        <v>951</v>
      </c>
      <c r="E367" s="9">
        <v>1.0632234544448784</v>
      </c>
    </row>
    <row r="368" spans="1:5" ht="24.75">
      <c r="A368" s="9" t="s">
        <v>83</v>
      </c>
      <c r="B368" s="9" t="s">
        <v>67</v>
      </c>
      <c r="C368" s="9" t="s">
        <v>590</v>
      </c>
      <c r="D368" s="9" t="s">
        <v>952</v>
      </c>
      <c r="E368" s="9">
        <v>1.281000752354305</v>
      </c>
    </row>
    <row r="369" spans="1:5" ht="24.75">
      <c r="A369" s="9" t="s">
        <v>83</v>
      </c>
      <c r="B369" s="9" t="s">
        <v>67</v>
      </c>
      <c r="C369" s="9" t="s">
        <v>590</v>
      </c>
      <c r="D369" s="9" t="s">
        <v>953</v>
      </c>
      <c r="E369" s="9">
        <v>1.1216771312760991</v>
      </c>
    </row>
    <row r="370" spans="1:5" ht="24.75">
      <c r="A370" s="9" t="s">
        <v>83</v>
      </c>
      <c r="B370" s="9" t="s">
        <v>67</v>
      </c>
      <c r="C370" s="9" t="s">
        <v>590</v>
      </c>
      <c r="D370" s="9" t="s">
        <v>954</v>
      </c>
      <c r="E370" s="9">
        <v>1.6977009067771469</v>
      </c>
    </row>
    <row r="371" spans="1:5" ht="24.75">
      <c r="A371" s="9" t="s">
        <v>83</v>
      </c>
      <c r="B371" s="9" t="s">
        <v>67</v>
      </c>
      <c r="C371" s="9" t="s">
        <v>590</v>
      </c>
      <c r="D371" s="9" t="s">
        <v>955</v>
      </c>
      <c r="E371" s="9">
        <v>1.8510012544960228</v>
      </c>
    </row>
    <row r="372" spans="1:5" ht="24.75">
      <c r="A372" s="9" t="s">
        <v>83</v>
      </c>
      <c r="B372" s="9" t="s">
        <v>67</v>
      </c>
      <c r="C372" s="9" t="s">
        <v>590</v>
      </c>
      <c r="D372" s="9" t="s">
        <v>956</v>
      </c>
      <c r="E372" s="9">
        <v>1.1250003412370846</v>
      </c>
    </row>
    <row r="373" spans="1:5" ht="24.75">
      <c r="A373" s="9" t="s">
        <v>83</v>
      </c>
      <c r="B373" s="9" t="s">
        <v>67</v>
      </c>
      <c r="C373" s="9" t="s">
        <v>590</v>
      </c>
      <c r="D373" s="9" t="s">
        <v>957</v>
      </c>
      <c r="E373" s="9">
        <v>1.1595001603229609</v>
      </c>
    </row>
    <row r="374" spans="1:5" ht="24.75">
      <c r="A374" s="9" t="s">
        <v>83</v>
      </c>
      <c r="B374" s="9" t="s">
        <v>67</v>
      </c>
      <c r="C374" s="9" t="s">
        <v>590</v>
      </c>
      <c r="D374" s="9" t="s">
        <v>958</v>
      </c>
      <c r="E374" s="9">
        <v>1.6980014675080173</v>
      </c>
    </row>
    <row r="375" spans="1:5" ht="24.75">
      <c r="A375" s="9" t="s">
        <v>83</v>
      </c>
      <c r="B375" s="9" t="s">
        <v>67</v>
      </c>
      <c r="C375" s="9" t="s">
        <v>590</v>
      </c>
      <c r="D375" s="9" t="s">
        <v>959</v>
      </c>
      <c r="E375" s="9">
        <v>1.7325013573939476</v>
      </c>
    </row>
    <row r="376" spans="1:5" ht="24.75">
      <c r="A376" s="9" t="s">
        <v>83</v>
      </c>
      <c r="B376" s="9" t="s">
        <v>67</v>
      </c>
      <c r="C376" s="9" t="s">
        <v>590</v>
      </c>
      <c r="D376" s="9" t="s">
        <v>960</v>
      </c>
      <c r="E376" s="9">
        <v>1.8555014742897908</v>
      </c>
    </row>
    <row r="377" spans="1:5" ht="24.75">
      <c r="A377" s="9" t="s">
        <v>83</v>
      </c>
      <c r="B377" s="9" t="s">
        <v>67</v>
      </c>
      <c r="C377" s="9" t="s">
        <v>590</v>
      </c>
      <c r="D377" s="9" t="s">
        <v>961</v>
      </c>
      <c r="E377" s="9">
        <v>1.2825001632188204</v>
      </c>
    </row>
    <row r="378" spans="1:5" ht="24.75">
      <c r="A378" s="9" t="s">
        <v>83</v>
      </c>
      <c r="B378" s="9" t="s">
        <v>67</v>
      </c>
      <c r="C378" s="9" t="s">
        <v>590</v>
      </c>
      <c r="D378" s="9" t="s">
        <v>962</v>
      </c>
      <c r="E378" s="9">
        <v>1.390822116816911</v>
      </c>
    </row>
    <row r="379" spans="1:5" ht="24.75">
      <c r="A379" s="9" t="s">
        <v>83</v>
      </c>
      <c r="B379" s="9" t="s">
        <v>67</v>
      </c>
      <c r="C379" s="9" t="s">
        <v>590</v>
      </c>
      <c r="D379" s="9" t="s">
        <v>963</v>
      </c>
      <c r="E379" s="9">
        <v>2.0100008569411538</v>
      </c>
    </row>
    <row r="380" spans="1:5" ht="24.75">
      <c r="A380" s="9" t="s">
        <v>83</v>
      </c>
      <c r="B380" s="9" t="s">
        <v>67</v>
      </c>
      <c r="C380" s="9" t="s">
        <v>590</v>
      </c>
      <c r="D380" s="9" t="s">
        <v>964</v>
      </c>
      <c r="E380" s="9">
        <v>0.30734997277361814</v>
      </c>
    </row>
    <row r="381" spans="1:5" ht="24.75">
      <c r="A381" s="9" t="s">
        <v>83</v>
      </c>
      <c r="B381" s="9" t="s">
        <v>67</v>
      </c>
      <c r="C381" s="9" t="s">
        <v>590</v>
      </c>
      <c r="D381" s="9" t="s">
        <v>965</v>
      </c>
      <c r="E381" s="9">
        <v>0.47715021576446481</v>
      </c>
    </row>
    <row r="382" spans="1:5" ht="24.75">
      <c r="A382" s="9" t="s">
        <v>83</v>
      </c>
      <c r="B382" s="9" t="s">
        <v>67</v>
      </c>
      <c r="C382" s="9" t="s">
        <v>590</v>
      </c>
      <c r="D382" s="9" t="s">
        <v>966</v>
      </c>
      <c r="E382" s="9">
        <v>29.747832730888447</v>
      </c>
    </row>
    <row r="383" spans="1:5" ht="24.75">
      <c r="A383" s="9" t="s">
        <v>83</v>
      </c>
      <c r="B383" s="9" t="s">
        <v>67</v>
      </c>
      <c r="C383" s="9" t="s">
        <v>590</v>
      </c>
      <c r="D383" s="9" t="s">
        <v>967</v>
      </c>
      <c r="E383" s="9">
        <v>29.579232546509257</v>
      </c>
    </row>
    <row r="384" spans="1:5" ht="24.75">
      <c r="A384" s="9" t="s">
        <v>83</v>
      </c>
      <c r="B384" s="9" t="s">
        <v>67</v>
      </c>
      <c r="C384" s="9" t="s">
        <v>590</v>
      </c>
      <c r="D384" s="9" t="s">
        <v>968</v>
      </c>
      <c r="E384" s="9">
        <v>36.739033411870949</v>
      </c>
    </row>
    <row r="385" spans="1:5" ht="24.75">
      <c r="A385" s="9" t="s">
        <v>83</v>
      </c>
      <c r="B385" s="9" t="s">
        <v>67</v>
      </c>
      <c r="C385" s="9" t="s">
        <v>590</v>
      </c>
      <c r="D385" s="9" t="s">
        <v>969</v>
      </c>
      <c r="E385" s="9">
        <v>32.723276036213711</v>
      </c>
    </row>
    <row r="386" spans="1:5" ht="24.75">
      <c r="A386" s="9" t="s">
        <v>83</v>
      </c>
      <c r="B386" s="9" t="s">
        <v>67</v>
      </c>
      <c r="C386" s="9" t="s">
        <v>590</v>
      </c>
      <c r="D386" s="9" t="s">
        <v>970</v>
      </c>
      <c r="E386" s="9">
        <v>0.47655018645863262</v>
      </c>
    </row>
    <row r="387" spans="1:5" ht="24.75">
      <c r="A387" s="9" t="s">
        <v>83</v>
      </c>
      <c r="B387" s="9" t="s">
        <v>67</v>
      </c>
      <c r="C387" s="9" t="s">
        <v>590</v>
      </c>
      <c r="D387" s="9" t="s">
        <v>971</v>
      </c>
      <c r="E387" s="9">
        <v>0.30674994346778589</v>
      </c>
    </row>
    <row r="388" spans="1:5" ht="24.75">
      <c r="A388" s="9" t="s">
        <v>83</v>
      </c>
      <c r="B388" s="9" t="s">
        <v>67</v>
      </c>
      <c r="C388" s="9" t="s">
        <v>590</v>
      </c>
      <c r="D388" s="9" t="s">
        <v>972</v>
      </c>
      <c r="E388" s="9">
        <v>0.52500027531508264</v>
      </c>
    </row>
    <row r="389" spans="1:5" ht="24.75">
      <c r="A389" s="9" t="s">
        <v>83</v>
      </c>
      <c r="B389" s="9" t="s">
        <v>67</v>
      </c>
      <c r="C389" s="9" t="s">
        <v>590</v>
      </c>
      <c r="D389" s="9" t="s">
        <v>973</v>
      </c>
      <c r="E389" s="9">
        <v>1.1907709895283582</v>
      </c>
    </row>
    <row r="390" spans="1:5" ht="24.75">
      <c r="A390" s="9" t="s">
        <v>83</v>
      </c>
      <c r="B390" s="9" t="s">
        <v>67</v>
      </c>
      <c r="C390" s="9" t="s">
        <v>590</v>
      </c>
      <c r="D390" s="9" t="s">
        <v>974</v>
      </c>
      <c r="E390" s="9">
        <v>1.1915210261606517</v>
      </c>
    </row>
    <row r="391" spans="1:5" ht="24.75">
      <c r="A391" s="9" t="s">
        <v>83</v>
      </c>
      <c r="B391" s="9" t="s">
        <v>67</v>
      </c>
      <c r="C391" s="9" t="s">
        <v>590</v>
      </c>
      <c r="D391" s="9" t="s">
        <v>975</v>
      </c>
      <c r="E391" s="9">
        <v>0.7339503429860571</v>
      </c>
    </row>
    <row r="392" spans="1:5" ht="24.75">
      <c r="A392" s="9" t="s">
        <v>83</v>
      </c>
      <c r="B392" s="9" t="s">
        <v>67</v>
      </c>
      <c r="C392" s="9" t="s">
        <v>590</v>
      </c>
      <c r="D392" s="9" t="s">
        <v>976</v>
      </c>
      <c r="E392" s="9">
        <v>14.389232479847328</v>
      </c>
    </row>
    <row r="393" spans="1:5" ht="24.75">
      <c r="A393" s="9" t="s">
        <v>83</v>
      </c>
      <c r="B393" s="9" t="s">
        <v>67</v>
      </c>
      <c r="C393" s="9" t="s">
        <v>590</v>
      </c>
      <c r="D393" s="9" t="s">
        <v>977</v>
      </c>
      <c r="E393" s="9">
        <v>17.166030092927073</v>
      </c>
    </row>
    <row r="394" spans="1:5" ht="24.75">
      <c r="A394" s="9" t="s">
        <v>83</v>
      </c>
      <c r="B394" s="9" t="s">
        <v>67</v>
      </c>
      <c r="C394" s="9" t="s">
        <v>590</v>
      </c>
      <c r="D394" s="9" t="s">
        <v>978</v>
      </c>
      <c r="E394" s="9">
        <v>12.377279246089333</v>
      </c>
    </row>
    <row r="395" spans="1:5" ht="24.75">
      <c r="A395" s="9" t="s">
        <v>83</v>
      </c>
      <c r="B395" s="9" t="s">
        <v>67</v>
      </c>
      <c r="C395" s="9" t="s">
        <v>590</v>
      </c>
      <c r="D395" s="9" t="s">
        <v>979</v>
      </c>
      <c r="E395" s="9">
        <v>3.1960386836208445</v>
      </c>
    </row>
    <row r="396" spans="1:5" ht="24.75">
      <c r="A396" s="9" t="s">
        <v>83</v>
      </c>
      <c r="B396" s="9" t="s">
        <v>67</v>
      </c>
      <c r="C396" s="9" t="s">
        <v>590</v>
      </c>
      <c r="D396" s="9" t="s">
        <v>980</v>
      </c>
      <c r="E396" s="9">
        <v>3.8354732428161031</v>
      </c>
    </row>
    <row r="397" spans="1:5" ht="24.75">
      <c r="A397" s="9" t="s">
        <v>83</v>
      </c>
      <c r="B397" s="9" t="s">
        <v>67</v>
      </c>
      <c r="C397" s="9" t="s">
        <v>590</v>
      </c>
      <c r="D397" s="9" t="s">
        <v>981</v>
      </c>
      <c r="E397" s="9">
        <v>6.7960403354091108</v>
      </c>
    </row>
    <row r="398" spans="1:5" ht="24.75">
      <c r="A398" s="9" t="s">
        <v>83</v>
      </c>
      <c r="B398" s="9" t="s">
        <v>67</v>
      </c>
      <c r="C398" s="9" t="s">
        <v>590</v>
      </c>
      <c r="D398" s="9" t="s">
        <v>982</v>
      </c>
      <c r="E398" s="9">
        <v>6.7960401344276065</v>
      </c>
    </row>
    <row r="399" spans="1:5" ht="24.75">
      <c r="A399" s="9" t="s">
        <v>83</v>
      </c>
      <c r="B399" s="9" t="s">
        <v>67</v>
      </c>
      <c r="C399" s="9" t="s">
        <v>590</v>
      </c>
      <c r="D399" s="9" t="s">
        <v>983</v>
      </c>
      <c r="E399" s="9">
        <v>19.365840759343346</v>
      </c>
    </row>
    <row r="400" spans="1:5" ht="24.75">
      <c r="A400" s="9" t="s">
        <v>83</v>
      </c>
      <c r="B400" s="9" t="s">
        <v>67</v>
      </c>
      <c r="C400" s="9" t="s">
        <v>590</v>
      </c>
      <c r="D400" s="9" t="s">
        <v>984</v>
      </c>
      <c r="E400" s="9">
        <v>0.45061530355005991</v>
      </c>
    </row>
    <row r="401" spans="1:5" ht="24.75">
      <c r="A401" s="9" t="s">
        <v>83</v>
      </c>
      <c r="B401" s="9" t="s">
        <v>67</v>
      </c>
      <c r="C401" s="9" t="s">
        <v>590</v>
      </c>
      <c r="D401" s="9" t="s">
        <v>985</v>
      </c>
      <c r="E401" s="9">
        <v>17.609795762960154</v>
      </c>
    </row>
    <row r="402" spans="1:5" ht="24.75">
      <c r="A402" s="9" t="s">
        <v>83</v>
      </c>
      <c r="B402" s="9" t="s">
        <v>67</v>
      </c>
      <c r="C402" s="9" t="s">
        <v>590</v>
      </c>
      <c r="D402" s="9" t="s">
        <v>986</v>
      </c>
      <c r="E402" s="9">
        <v>0.70676744688589221</v>
      </c>
    </row>
    <row r="403" spans="1:5" ht="24.75">
      <c r="A403" s="9" t="s">
        <v>83</v>
      </c>
      <c r="B403" s="9" t="s">
        <v>67</v>
      </c>
      <c r="C403" s="9" t="s">
        <v>590</v>
      </c>
      <c r="D403" s="9" t="s">
        <v>987</v>
      </c>
      <c r="E403" s="9">
        <v>22.168159866500506</v>
      </c>
    </row>
    <row r="404" spans="1:5" ht="24.75">
      <c r="A404" s="9" t="s">
        <v>83</v>
      </c>
      <c r="B404" s="9" t="s">
        <v>67</v>
      </c>
      <c r="C404" s="9" t="s">
        <v>590</v>
      </c>
      <c r="D404" s="9" t="s">
        <v>988</v>
      </c>
      <c r="E404" s="9">
        <v>0.98256043532878201</v>
      </c>
    </row>
    <row r="405" spans="1:5" ht="24.75">
      <c r="A405" s="9" t="s">
        <v>83</v>
      </c>
      <c r="B405" s="9" t="s">
        <v>67</v>
      </c>
      <c r="C405" s="9" t="s">
        <v>590</v>
      </c>
      <c r="D405" s="9" t="s">
        <v>989</v>
      </c>
      <c r="E405" s="9">
        <v>9.8141493121262506</v>
      </c>
    </row>
    <row r="406" spans="1:5" ht="24.75">
      <c r="A406" s="9" t="s">
        <v>83</v>
      </c>
      <c r="B406" s="9" t="s">
        <v>67</v>
      </c>
      <c r="C406" s="9" t="s">
        <v>590</v>
      </c>
      <c r="D406" s="9" t="s">
        <v>990</v>
      </c>
      <c r="E406" s="9">
        <v>34.285240880828404</v>
      </c>
    </row>
    <row r="407" spans="1:5" ht="24.75">
      <c r="A407" s="9" t="s">
        <v>83</v>
      </c>
      <c r="B407" s="9" t="s">
        <v>67</v>
      </c>
      <c r="C407" s="9" t="s">
        <v>590</v>
      </c>
      <c r="D407" s="9" t="s">
        <v>991</v>
      </c>
      <c r="E407" s="9">
        <v>3.4047128308295433</v>
      </c>
    </row>
    <row r="408" spans="1:5" ht="24.75">
      <c r="A408" s="9" t="s">
        <v>83</v>
      </c>
      <c r="B408" s="9" t="s">
        <v>67</v>
      </c>
      <c r="C408" s="9" t="s">
        <v>590</v>
      </c>
      <c r="D408" s="9" t="s">
        <v>992</v>
      </c>
      <c r="E408" s="9">
        <v>27.374642003863755</v>
      </c>
    </row>
    <row r="409" spans="1:5" ht="24.75">
      <c r="A409" s="9" t="s">
        <v>83</v>
      </c>
      <c r="B409" s="9" t="s">
        <v>67</v>
      </c>
      <c r="C409" s="9" t="s">
        <v>590</v>
      </c>
      <c r="D409" s="9" t="s">
        <v>993</v>
      </c>
      <c r="E409" s="9">
        <v>8.3897605564436475</v>
      </c>
    </row>
    <row r="410" spans="1:5" ht="24.75">
      <c r="A410" s="9" t="s">
        <v>83</v>
      </c>
      <c r="B410" s="9" t="s">
        <v>67</v>
      </c>
      <c r="C410" s="9" t="s">
        <v>590</v>
      </c>
      <c r="D410" s="9" t="s">
        <v>994</v>
      </c>
      <c r="E410" s="9">
        <v>1.8363473238827182</v>
      </c>
    </row>
    <row r="411" spans="1:5" ht="24.75">
      <c r="A411" s="9" t="s">
        <v>83</v>
      </c>
      <c r="B411" s="9" t="s">
        <v>67</v>
      </c>
      <c r="C411" s="9" t="s">
        <v>590</v>
      </c>
      <c r="D411" s="9" t="s">
        <v>995</v>
      </c>
      <c r="E411" s="9">
        <v>0.84937674353991066</v>
      </c>
    </row>
    <row r="412" spans="1:5" ht="24.75">
      <c r="A412" s="9" t="s">
        <v>83</v>
      </c>
      <c r="B412" s="9" t="s">
        <v>67</v>
      </c>
      <c r="C412" s="9" t="s">
        <v>590</v>
      </c>
      <c r="D412" s="9" t="s">
        <v>996</v>
      </c>
      <c r="E412" s="9">
        <v>1.8505542767071703</v>
      </c>
    </row>
    <row r="413" spans="1:5" ht="24.75">
      <c r="A413" s="9" t="s">
        <v>83</v>
      </c>
      <c r="B413" s="9" t="s">
        <v>67</v>
      </c>
      <c r="C413" s="9" t="s">
        <v>590</v>
      </c>
      <c r="D413" s="9" t="s">
        <v>997</v>
      </c>
      <c r="E413" s="9">
        <v>0.84852817395777402</v>
      </c>
    </row>
    <row r="414" spans="1:5" ht="24.75">
      <c r="A414" s="9" t="s">
        <v>83</v>
      </c>
      <c r="B414" s="9" t="s">
        <v>67</v>
      </c>
      <c r="C414" s="9" t="s">
        <v>590</v>
      </c>
      <c r="D414" s="9" t="s">
        <v>998</v>
      </c>
      <c r="E414" s="9">
        <v>1.7514945064869407</v>
      </c>
    </row>
    <row r="415" spans="1:5" ht="24.75">
      <c r="A415" s="9" t="s">
        <v>83</v>
      </c>
      <c r="B415" s="9" t="s">
        <v>67</v>
      </c>
      <c r="C415" s="9" t="s">
        <v>590</v>
      </c>
      <c r="D415" s="9" t="s">
        <v>999</v>
      </c>
      <c r="E415" s="9">
        <v>0.84937674353991022</v>
      </c>
    </row>
    <row r="416" spans="1:5" ht="24.75">
      <c r="A416" s="9" t="s">
        <v>83</v>
      </c>
      <c r="B416" s="9" t="s">
        <v>67</v>
      </c>
      <c r="C416" s="9" t="s">
        <v>590</v>
      </c>
      <c r="D416" s="9" t="s">
        <v>1000</v>
      </c>
      <c r="E416" s="9">
        <v>1.8854529243846558</v>
      </c>
    </row>
    <row r="417" spans="1:5" ht="24.75">
      <c r="A417" s="9" t="s">
        <v>83</v>
      </c>
      <c r="B417" s="9" t="s">
        <v>67</v>
      </c>
      <c r="C417" s="9" t="s">
        <v>590</v>
      </c>
      <c r="D417" s="9" t="s">
        <v>1001</v>
      </c>
      <c r="E417" s="9">
        <v>0.72060006030589163</v>
      </c>
    </row>
    <row r="418" spans="1:5" ht="24.75">
      <c r="A418" s="9" t="s">
        <v>83</v>
      </c>
      <c r="B418" s="9" t="s">
        <v>67</v>
      </c>
      <c r="C418" s="9" t="s">
        <v>590</v>
      </c>
      <c r="D418" s="9" t="s">
        <v>1002</v>
      </c>
      <c r="E418" s="9">
        <v>1.5872191611573154</v>
      </c>
    </row>
    <row r="419" spans="1:5" ht="24.75">
      <c r="A419" s="9" t="s">
        <v>83</v>
      </c>
      <c r="B419" s="9" t="s">
        <v>67</v>
      </c>
      <c r="C419" s="9" t="s">
        <v>590</v>
      </c>
      <c r="D419" s="9" t="s">
        <v>1003</v>
      </c>
      <c r="E419" s="9">
        <v>0.84937674353991033</v>
      </c>
    </row>
    <row r="420" spans="1:5" ht="24.75">
      <c r="A420" s="9" t="s">
        <v>83</v>
      </c>
      <c r="B420" s="9" t="s">
        <v>67</v>
      </c>
      <c r="C420" s="9" t="s">
        <v>590</v>
      </c>
      <c r="D420" s="9" t="s">
        <v>1004</v>
      </c>
      <c r="E420" s="9">
        <v>2.3476105439120758</v>
      </c>
    </row>
    <row r="421" spans="1:5" ht="24.75">
      <c r="A421" s="9" t="s">
        <v>83</v>
      </c>
      <c r="B421" s="9" t="s">
        <v>67</v>
      </c>
      <c r="C421" s="9" t="s">
        <v>590</v>
      </c>
      <c r="D421" s="9" t="s">
        <v>1005</v>
      </c>
      <c r="E421" s="9">
        <v>0.8485281739577778</v>
      </c>
    </row>
    <row r="422" spans="1:5" ht="24.75">
      <c r="A422" s="9" t="s">
        <v>83</v>
      </c>
      <c r="B422" s="9" t="s">
        <v>67</v>
      </c>
      <c r="C422" s="9" t="s">
        <v>590</v>
      </c>
      <c r="D422" s="9" t="s">
        <v>1006</v>
      </c>
      <c r="E422" s="9">
        <v>1.2544382392820306</v>
      </c>
    </row>
    <row r="423" spans="1:5" ht="24.75">
      <c r="A423" s="9" t="s">
        <v>83</v>
      </c>
      <c r="B423" s="9" t="s">
        <v>67</v>
      </c>
      <c r="C423" s="9" t="s">
        <v>590</v>
      </c>
      <c r="D423" s="9" t="s">
        <v>1007</v>
      </c>
      <c r="E423" s="9">
        <v>0.84937674353990678</v>
      </c>
    </row>
    <row r="424" spans="1:5" ht="24.75">
      <c r="A424" s="9" t="s">
        <v>83</v>
      </c>
      <c r="B424" s="9" t="s">
        <v>67</v>
      </c>
      <c r="C424" s="9" t="s">
        <v>590</v>
      </c>
      <c r="D424" s="9" t="s">
        <v>1008</v>
      </c>
      <c r="E424" s="9">
        <v>2.1339810578042244</v>
      </c>
    </row>
    <row r="425" spans="1:5" ht="24.75">
      <c r="A425" s="9" t="s">
        <v>83</v>
      </c>
      <c r="B425" s="9" t="s">
        <v>67</v>
      </c>
      <c r="C425" s="9" t="s">
        <v>590</v>
      </c>
      <c r="D425" s="9" t="s">
        <v>1009</v>
      </c>
      <c r="E425" s="9">
        <v>0.7200000310000515</v>
      </c>
    </row>
    <row r="426" spans="1:5" ht="24.75">
      <c r="A426" s="9" t="s">
        <v>83</v>
      </c>
      <c r="B426" s="9" t="s">
        <v>67</v>
      </c>
      <c r="C426" s="9" t="s">
        <v>590</v>
      </c>
      <c r="D426" s="9" t="s">
        <v>1010</v>
      </c>
      <c r="E426" s="9">
        <v>9.1212004798893496</v>
      </c>
    </row>
    <row r="427" spans="1:5" ht="24.75">
      <c r="A427" s="9" t="s">
        <v>83</v>
      </c>
      <c r="B427" s="9" t="s">
        <v>67</v>
      </c>
      <c r="C427" s="9" t="s">
        <v>590</v>
      </c>
      <c r="D427" s="9" t="s">
        <v>1011</v>
      </c>
      <c r="E427" s="9">
        <v>0.36060002334819519</v>
      </c>
    </row>
    <row r="428" spans="1:5" ht="24.75">
      <c r="A428" s="9" t="s">
        <v>83</v>
      </c>
      <c r="B428" s="9" t="s">
        <v>67</v>
      </c>
      <c r="C428" s="9" t="s">
        <v>590</v>
      </c>
      <c r="D428" s="9" t="s">
        <v>1012</v>
      </c>
      <c r="E428" s="9">
        <v>9.1206004505835132</v>
      </c>
    </row>
    <row r="429" spans="1:5" ht="24.75">
      <c r="A429" s="9" t="s">
        <v>83</v>
      </c>
      <c r="B429" s="9" t="s">
        <v>67</v>
      </c>
      <c r="C429" s="9" t="s">
        <v>590</v>
      </c>
      <c r="D429" s="9" t="s">
        <v>1013</v>
      </c>
      <c r="E429" s="9">
        <v>0.35999999404236038</v>
      </c>
    </row>
    <row r="430" spans="1:5" ht="24.75">
      <c r="A430" s="9" t="s">
        <v>83</v>
      </c>
      <c r="B430" s="9" t="s">
        <v>67</v>
      </c>
      <c r="C430" s="9" t="s">
        <v>590</v>
      </c>
      <c r="D430" s="9" t="s">
        <v>1014</v>
      </c>
      <c r="E430" s="9">
        <v>3.2761002062145748</v>
      </c>
    </row>
    <row r="431" spans="1:5" ht="24.75">
      <c r="A431" s="9" t="s">
        <v>83</v>
      </c>
      <c r="B431" s="9" t="s">
        <v>67</v>
      </c>
      <c r="C431" s="9" t="s">
        <v>590</v>
      </c>
      <c r="D431" s="9" t="s">
        <v>1015</v>
      </c>
      <c r="E431" s="9">
        <v>3.2761002062145219</v>
      </c>
    </row>
    <row r="432" spans="1:5" ht="24.75">
      <c r="A432" s="9" t="s">
        <v>83</v>
      </c>
      <c r="B432" s="9" t="s">
        <v>67</v>
      </c>
      <c r="C432" s="9" t="s">
        <v>590</v>
      </c>
      <c r="D432" s="9" t="s">
        <v>1016</v>
      </c>
      <c r="E432" s="9">
        <v>6.3466004962489411</v>
      </c>
    </row>
    <row r="433" spans="1:5" ht="24.75">
      <c r="A433" s="9" t="s">
        <v>83</v>
      </c>
      <c r="B433" s="9" t="s">
        <v>67</v>
      </c>
      <c r="C433" s="9" t="s">
        <v>590</v>
      </c>
      <c r="D433" s="9" t="s">
        <v>1017</v>
      </c>
      <c r="E433" s="9">
        <v>3.3389997573627781</v>
      </c>
    </row>
    <row r="434" spans="1:5" ht="24.75">
      <c r="A434" s="9" t="s">
        <v>83</v>
      </c>
      <c r="B434" s="9" t="s">
        <v>67</v>
      </c>
      <c r="C434" s="9" t="s">
        <v>590</v>
      </c>
      <c r="D434" s="9" t="s">
        <v>1018</v>
      </c>
      <c r="E434" s="9">
        <v>1.6130796698042029</v>
      </c>
    </row>
    <row r="435" spans="1:5" ht="24.75">
      <c r="A435" s="9" t="s">
        <v>83</v>
      </c>
      <c r="B435" s="9" t="s">
        <v>67</v>
      </c>
      <c r="C435" s="9" t="s">
        <v>590</v>
      </c>
      <c r="D435" s="9" t="s">
        <v>1019</v>
      </c>
      <c r="E435" s="9">
        <v>3.2761002062145752</v>
      </c>
    </row>
    <row r="436" spans="1:5" ht="24.75">
      <c r="A436" s="9" t="s">
        <v>83</v>
      </c>
      <c r="B436" s="9" t="s">
        <v>67</v>
      </c>
      <c r="C436" s="9" t="s">
        <v>590</v>
      </c>
      <c r="D436" s="9" t="s">
        <v>1020</v>
      </c>
      <c r="E436" s="9">
        <v>3.2761002062144851</v>
      </c>
    </row>
    <row r="437" spans="1:5" ht="24.75">
      <c r="A437" s="9" t="s">
        <v>83</v>
      </c>
      <c r="B437" s="9" t="s">
        <v>67</v>
      </c>
      <c r="C437" s="9" t="s">
        <v>590</v>
      </c>
      <c r="D437" s="9" t="s">
        <v>1021</v>
      </c>
      <c r="E437" s="9">
        <v>5.6139998553143613</v>
      </c>
    </row>
    <row r="438" spans="1:5" ht="24.75">
      <c r="A438" s="9" t="s">
        <v>83</v>
      </c>
      <c r="B438" s="9" t="s">
        <v>67</v>
      </c>
      <c r="C438" s="9" t="s">
        <v>590</v>
      </c>
      <c r="D438" s="9" t="s">
        <v>1022</v>
      </c>
      <c r="E438" s="9">
        <v>3.966079771114126</v>
      </c>
    </row>
    <row r="439" spans="1:5" ht="24.75">
      <c r="A439" s="9" t="s">
        <v>83</v>
      </c>
      <c r="B439" s="9" t="s">
        <v>67</v>
      </c>
      <c r="C439" s="9" t="s">
        <v>590</v>
      </c>
      <c r="D439" s="9" t="s">
        <v>1023</v>
      </c>
      <c r="E439" s="9">
        <v>3.5675106415774316</v>
      </c>
    </row>
    <row r="440" spans="1:5">
      <c r="A440" s="1" t="s">
        <v>51</v>
      </c>
      <c r="B440" s="1" t="s">
        <v>51</v>
      </c>
      <c r="C440" s="1">
        <f>SUBTOTAL(103,Elements16_1_31[Elemento])</f>
        <v>433</v>
      </c>
      <c r="D440" s="1" t="s">
        <v>51</v>
      </c>
      <c r="E440" s="1">
        <f>SUBTOTAL(109,Elements16_1_31[Totais:])</f>
        <v>4250.0903709958866</v>
      </c>
    </row>
  </sheetData>
  <mergeCells count="3">
    <mergeCell ref="A1:E2"/>
    <mergeCell ref="A4:E4"/>
    <mergeCell ref="A5:E5"/>
  </mergeCells>
  <hyperlinks>
    <hyperlink ref="A1" location="'16.1.3'!A1" display="PREPARO DE SUPERFICIES NOVAS,COM REVESTIMENTO LISO,INCLUSIVE LIXAMENTO,LIMPEZA,UMA DEMAO DE SELADOR ACRILICO,UMA DEMAO D E MASSA CORRIDA OU ACRILICA E NOVO LIXAMENTO COM REMOCAO DO PO RESIDUAL 3%-DESGASTE DE FERRAMENTAS E EPI" xr:uid="{00000000-0004-0000-0D00-000000000000}"/>
    <hyperlink ref="B1" location="'16.1.3'!A1" display="PREPARO DE SUPERFICIES NOVAS,COM REVESTIMENTO LISO,INCLUSIVE LIXAMENTO,LIMPEZA,UMA DEMAO DE SELADOR ACRILICO,UMA DEMAO D E MASSA CORRIDA OU ACRILICA E NOVO LIXAMENTO COM REMOCAO DO PO RESIDUAL 3%-DESGASTE DE FERRAMENTAS E EPI" xr:uid="{00000000-0004-0000-0D00-000001000000}"/>
    <hyperlink ref="C1" location="'16.1.3'!A1" display="PREPARO DE SUPERFICIES NOVAS,COM REVESTIMENTO LISO,INCLUSIVE LIXAMENTO,LIMPEZA,UMA DEMAO DE SELADOR ACRILICO,UMA DEMAO D E MASSA CORRIDA OU ACRILICA E NOVO LIXAMENTO COM REMOCAO DO PO RESIDUAL 3%-DESGASTE DE FERRAMENTAS E EPI" xr:uid="{00000000-0004-0000-0D00-000002000000}"/>
    <hyperlink ref="D1" location="'16.1.3'!A1" display="PREPARO DE SUPERFICIES NOVAS,COM REVESTIMENTO LISO,INCLUSIVE LIXAMENTO,LIMPEZA,UMA DEMAO DE SELADOR ACRILICO,UMA DEMAO D E MASSA CORRIDA OU ACRILICA E NOVO LIXAMENTO COM REMOCAO DO PO RESIDUAL 3%-DESGASTE DE FERRAMENTAS E EPI" xr:uid="{00000000-0004-0000-0D00-000003000000}"/>
    <hyperlink ref="E1" location="'16.1.3'!A1" display="PREPARO DE SUPERFICIES NOVAS,COM REVESTIMENTO LISO,INCLUSIVE LIXAMENTO,LIMPEZA,UMA DEMAO DE SELADOR ACRILICO,UMA DEMAO D E MASSA CORRIDA OU ACRILICA E NOVO LIXAMENTO COM REMOCAO DO PO RESIDUAL 3%-DESGASTE DE FERRAMENTAS E EPI" xr:uid="{00000000-0004-0000-0D00-000004000000}"/>
    <hyperlink ref="A2" location="'16.1.3'!A1" display="PREPARO DE SUPERFICIES NOVAS,COM REVESTIMENTO LISO,INCLUSIVE LIXAMENTO,LIMPEZA,UMA DEMAO DE SELADOR ACRILICO,UMA DEMAO D E MASSA CORRIDA OU ACRILICA E NOVO LIXAMENTO COM REMOCAO DO PO RESIDUAL 3%-DESGASTE DE FERRAMENTAS E EPI" xr:uid="{00000000-0004-0000-0D00-000005000000}"/>
    <hyperlink ref="B2" location="'16.1.3'!A1" display="PREPARO DE SUPERFICIES NOVAS,COM REVESTIMENTO LISO,INCLUSIVE LIXAMENTO,LIMPEZA,UMA DEMAO DE SELADOR ACRILICO,UMA DEMAO D E MASSA CORRIDA OU ACRILICA E NOVO LIXAMENTO COM REMOCAO DO PO RESIDUAL 3%-DESGASTE DE FERRAMENTAS E EPI" xr:uid="{00000000-0004-0000-0D00-000006000000}"/>
    <hyperlink ref="C2" location="'16.1.3'!A1" display="PREPARO DE SUPERFICIES NOVAS,COM REVESTIMENTO LISO,INCLUSIVE LIXAMENTO,LIMPEZA,UMA DEMAO DE SELADOR ACRILICO,UMA DEMAO D E MASSA CORRIDA OU ACRILICA E NOVO LIXAMENTO COM REMOCAO DO PO RESIDUAL 3%-DESGASTE DE FERRAMENTAS E EPI" xr:uid="{00000000-0004-0000-0D00-000007000000}"/>
    <hyperlink ref="D2" location="'16.1.3'!A1" display="PREPARO DE SUPERFICIES NOVAS,COM REVESTIMENTO LISO,INCLUSIVE LIXAMENTO,LIMPEZA,UMA DEMAO DE SELADOR ACRILICO,UMA DEMAO D E MASSA CORRIDA OU ACRILICA E NOVO LIXAMENTO COM REMOCAO DO PO RESIDUAL 3%-DESGASTE DE FERRAMENTAS E EPI" xr:uid="{00000000-0004-0000-0D00-000008000000}"/>
    <hyperlink ref="E2" location="'16.1.3'!A1" display="PREPARO DE SUPERFICIES NOVAS,COM REVESTIMENTO LISO,INCLUSIVE LIXAMENTO,LIMPEZA,UMA DEMAO DE SELADOR ACRILICO,UMA DEMAO D E MASSA CORRIDA OU ACRILICA E NOVO LIXAMENTO COM REMOCAO DO PO RESIDUAL 3%-DESGASTE DE FERRAMENTAS E EPI" xr:uid="{00000000-0004-0000-0D00-000009000000}"/>
    <hyperlink ref="A4" location="'16.1.3'!A1" display="Paredes (BE-MT-PA-SELADORA CONT.)" xr:uid="{00000000-0004-0000-0D00-00000A000000}"/>
    <hyperlink ref="B4" location="'16.1.3'!A1" display="Paredes (BE-MT-PA-SELADORA CONT.)" xr:uid="{00000000-0004-0000-0D00-00000B000000}"/>
    <hyperlink ref="C4" location="'16.1.3'!A1" display="Paredes (BE-MT-PA-SELADORA CONT.)" xr:uid="{00000000-0004-0000-0D00-00000C000000}"/>
    <hyperlink ref="D4" location="'16.1.3'!A1" display="Paredes (BE-MT-PA-SELADORA CONT.)" xr:uid="{00000000-0004-0000-0D00-00000D000000}"/>
    <hyperlink ref="E4" location="'16.1.3'!A1" display="Paredes (BE-MT-PA-SELADORA CONT.)" xr:uid="{00000000-0004-0000-0D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18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1" t="s">
        <v>32</v>
      </c>
      <c r="B1" s="21" t="s">
        <v>32</v>
      </c>
      <c r="C1" s="21" t="s">
        <v>32</v>
      </c>
      <c r="D1" s="21" t="s">
        <v>32</v>
      </c>
      <c r="E1" s="21" t="s">
        <v>32</v>
      </c>
    </row>
    <row r="2" spans="1:5">
      <c r="A2" s="21" t="s">
        <v>32</v>
      </c>
      <c r="B2" s="21" t="s">
        <v>32</v>
      </c>
      <c r="C2" s="21" t="s">
        <v>32</v>
      </c>
      <c r="D2" s="21" t="s">
        <v>32</v>
      </c>
      <c r="E2" s="21" t="s">
        <v>32</v>
      </c>
    </row>
    <row r="4" spans="1:5">
      <c r="A4" s="16" t="s">
        <v>62</v>
      </c>
      <c r="B4" s="16" t="s">
        <v>62</v>
      </c>
      <c r="C4" s="16" t="s">
        <v>62</v>
      </c>
      <c r="D4" s="16" t="s">
        <v>62</v>
      </c>
      <c r="E4" s="16" t="s">
        <v>62</v>
      </c>
    </row>
    <row r="5" spans="1:5">
      <c r="A5" s="22" t="s">
        <v>51</v>
      </c>
      <c r="B5" s="22" t="s">
        <v>51</v>
      </c>
      <c r="C5" s="22" t="s">
        <v>51</v>
      </c>
      <c r="D5" s="22" t="s">
        <v>51</v>
      </c>
      <c r="E5" s="22" t="s">
        <v>51</v>
      </c>
    </row>
    <row r="6" spans="1:5">
      <c r="A6" s="8" t="s">
        <v>78</v>
      </c>
      <c r="B6" s="8" t="s">
        <v>79</v>
      </c>
      <c r="C6" s="8" t="s">
        <v>80</v>
      </c>
      <c r="D6" s="8" t="s">
        <v>81</v>
      </c>
      <c r="E6" s="8" t="s">
        <v>82</v>
      </c>
    </row>
    <row r="7" spans="1:5" ht="24.75">
      <c r="A7" s="9" t="s">
        <v>83</v>
      </c>
      <c r="B7" s="9" t="s">
        <v>67</v>
      </c>
      <c r="C7" s="9" t="s">
        <v>72</v>
      </c>
      <c r="D7" s="9" t="s">
        <v>1024</v>
      </c>
      <c r="E7" s="9">
        <v>4.7121882085725391</v>
      </c>
    </row>
    <row r="8" spans="1:5">
      <c r="A8" s="1" t="s">
        <v>51</v>
      </c>
      <c r="B8" s="1" t="s">
        <v>51</v>
      </c>
      <c r="C8" s="1">
        <f>SUBTOTAL(103,Elements16_2_11[Elemento])</f>
        <v>1</v>
      </c>
      <c r="D8" s="1" t="s">
        <v>51</v>
      </c>
      <c r="E8" s="1">
        <f>SUBTOTAL(109,Elements16_2_11[Totais:])</f>
        <v>4.7121882085725391</v>
      </c>
    </row>
    <row r="11" spans="1:5">
      <c r="A11" s="21" t="s">
        <v>32</v>
      </c>
      <c r="B11" s="21" t="s">
        <v>32</v>
      </c>
      <c r="C11" s="21" t="s">
        <v>32</v>
      </c>
      <c r="D11" s="21" t="s">
        <v>32</v>
      </c>
      <c r="E11" s="21" t="s">
        <v>32</v>
      </c>
    </row>
    <row r="12" spans="1:5">
      <c r="A12" s="21" t="s">
        <v>32</v>
      </c>
      <c r="B12" s="21" t="s">
        <v>32</v>
      </c>
      <c r="C12" s="21" t="s">
        <v>32</v>
      </c>
      <c r="D12" s="21" t="s">
        <v>32</v>
      </c>
      <c r="E12" s="21" t="s">
        <v>32</v>
      </c>
    </row>
    <row r="14" spans="1:5">
      <c r="A14" s="16" t="s">
        <v>62</v>
      </c>
      <c r="B14" s="16" t="s">
        <v>62</v>
      </c>
      <c r="C14" s="16" t="s">
        <v>62</v>
      </c>
      <c r="D14" s="16" t="s">
        <v>62</v>
      </c>
      <c r="E14" s="16" t="s">
        <v>62</v>
      </c>
    </row>
    <row r="15" spans="1:5">
      <c r="A15" s="22" t="s">
        <v>51</v>
      </c>
      <c r="B15" s="22" t="s">
        <v>51</v>
      </c>
      <c r="C15" s="22" t="s">
        <v>51</v>
      </c>
      <c r="D15" s="22" t="s">
        <v>51</v>
      </c>
      <c r="E15" s="22" t="s">
        <v>51</v>
      </c>
    </row>
    <row r="16" spans="1:5">
      <c r="A16" s="8" t="s">
        <v>78</v>
      </c>
      <c r="B16" s="8" t="s">
        <v>79</v>
      </c>
      <c r="C16" s="8" t="s">
        <v>80</v>
      </c>
      <c r="D16" s="8" t="s">
        <v>81</v>
      </c>
      <c r="E16" s="8" t="s">
        <v>82</v>
      </c>
    </row>
    <row r="17" spans="1:5" ht="24.75">
      <c r="A17" s="9" t="s">
        <v>83</v>
      </c>
      <c r="B17" s="9" t="s">
        <v>67</v>
      </c>
      <c r="C17" s="9" t="s">
        <v>73</v>
      </c>
      <c r="D17" s="9" t="s">
        <v>1025</v>
      </c>
      <c r="E17" s="9">
        <v>48.034906351132484</v>
      </c>
    </row>
    <row r="18" spans="1:5">
      <c r="A18" s="1" t="s">
        <v>51</v>
      </c>
      <c r="B18" s="1" t="s">
        <v>51</v>
      </c>
      <c r="C18" s="1">
        <f>SUBTOTAL(103,Elements16_2_12[Elemento])</f>
        <v>1</v>
      </c>
      <c r="D18" s="1" t="s">
        <v>51</v>
      </c>
      <c r="E18" s="1">
        <f>SUBTOTAL(109,Elements16_2_12[Totais:])</f>
        <v>48.034906351132484</v>
      </c>
    </row>
  </sheetData>
  <mergeCells count="6">
    <mergeCell ref="A15:E15"/>
    <mergeCell ref="A1:E2"/>
    <mergeCell ref="A4:E4"/>
    <mergeCell ref="A5:E5"/>
    <mergeCell ref="A11:E12"/>
    <mergeCell ref="A14:E14"/>
  </mergeCells>
  <hyperlinks>
    <hyperlink ref="A1" location="'16.2.1'!A1" display="MARCACAO DE QUADRA DE ESPORTE OU VAGA DE GARAGEM COM TINTA A BASE DE BORRACHA CLORADA,COM UTILIZACAO DE SELADOR E SOLVEN TE PROPRIO E FITA CREPE COMO LIMITADOR DE LINHAS,MEDIDA PELA AREA REAL DE PINTURA" xr:uid="{00000000-0004-0000-0E00-000000000000}"/>
    <hyperlink ref="B1" location="'16.2.1'!A1" display="MARCACAO DE QUADRA DE ESPORTE OU VAGA DE GARAGEM COM TINTA A BASE DE BORRACHA CLORADA,COM UTILIZACAO DE SELADOR E SOLVEN TE PROPRIO E FITA CREPE COMO LIMITADOR DE LINHAS,MEDIDA PELA AREA REAL DE PINTURA" xr:uid="{00000000-0004-0000-0E00-000001000000}"/>
    <hyperlink ref="C1" location="'16.2.1'!A1" display="MARCACAO DE QUADRA DE ESPORTE OU VAGA DE GARAGEM COM TINTA A BASE DE BORRACHA CLORADA,COM UTILIZACAO DE SELADOR E SOLVEN TE PROPRIO E FITA CREPE COMO LIMITADOR DE LINHAS,MEDIDA PELA AREA REAL DE PINTURA" xr:uid="{00000000-0004-0000-0E00-000002000000}"/>
    <hyperlink ref="D1" location="'16.2.1'!A1" display="MARCACAO DE QUADRA DE ESPORTE OU VAGA DE GARAGEM COM TINTA A BASE DE BORRACHA CLORADA,COM UTILIZACAO DE SELADOR E SOLVEN TE PROPRIO E FITA CREPE COMO LIMITADOR DE LINHAS,MEDIDA PELA AREA REAL DE PINTURA" xr:uid="{00000000-0004-0000-0E00-000003000000}"/>
    <hyperlink ref="E1" location="'16.2.1'!A1" display="MARCACAO DE QUADRA DE ESPORTE OU VAGA DE GARAGEM COM TINTA A BASE DE BORRACHA CLORADA,COM UTILIZACAO DE SELADOR E SOLVEN TE PROPRIO E FITA CREPE COMO LIMITADOR DE LINHAS,MEDIDA PELA AREA REAL DE PINTURA" xr:uid="{00000000-0004-0000-0E00-000004000000}"/>
    <hyperlink ref="A2" location="'16.2.1'!A1" display="MARCACAO DE QUADRA DE ESPORTE OU VAGA DE GARAGEM COM TINTA A BASE DE BORRACHA CLORADA,COM UTILIZACAO DE SELADOR E SOLVEN TE PROPRIO E FITA CREPE COMO LIMITADOR DE LINHAS,MEDIDA PELA AREA REAL DE PINTURA" xr:uid="{00000000-0004-0000-0E00-000005000000}"/>
    <hyperlink ref="B2" location="'16.2.1'!A1" display="MARCACAO DE QUADRA DE ESPORTE OU VAGA DE GARAGEM COM TINTA A BASE DE BORRACHA CLORADA,COM UTILIZACAO DE SELADOR E SOLVEN TE PROPRIO E FITA CREPE COMO LIMITADOR DE LINHAS,MEDIDA PELA AREA REAL DE PINTURA" xr:uid="{00000000-0004-0000-0E00-000006000000}"/>
    <hyperlink ref="C2" location="'16.2.1'!A1" display="MARCACAO DE QUADRA DE ESPORTE OU VAGA DE GARAGEM COM TINTA A BASE DE BORRACHA CLORADA,COM UTILIZACAO DE SELADOR E SOLVEN TE PROPRIO E FITA CREPE COMO LIMITADOR DE LINHAS,MEDIDA PELA AREA REAL DE PINTURA" xr:uid="{00000000-0004-0000-0E00-000007000000}"/>
    <hyperlink ref="D2" location="'16.2.1'!A1" display="MARCACAO DE QUADRA DE ESPORTE OU VAGA DE GARAGEM COM TINTA A BASE DE BORRACHA CLORADA,COM UTILIZACAO DE SELADOR E SOLVEN TE PROPRIO E FITA CREPE COMO LIMITADOR DE LINHAS,MEDIDA PELA AREA REAL DE PINTURA" xr:uid="{00000000-0004-0000-0E00-000008000000}"/>
    <hyperlink ref="E2" location="'16.2.1'!A1" display="MARCACAO DE QUADRA DE ESPORTE OU VAGA DE GARAGEM COM TINTA A BASE DE BORRACHA CLORADA,COM UTILIZACAO DE SELADOR E SOLVEN TE PROPRIO E FITA CREPE COMO LIMITADOR DE LINHAS,MEDIDA PELA AREA REAL DE PINTURA" xr:uid="{00000000-0004-0000-0E00-000009000000}"/>
    <hyperlink ref="A4" location="'16.2.1'!A1" display="Pisos (Área)" xr:uid="{00000000-0004-0000-0E00-00000A000000}"/>
    <hyperlink ref="B4" location="'16.2.1'!A1" display="Pisos (Área)" xr:uid="{00000000-0004-0000-0E00-00000B000000}"/>
    <hyperlink ref="C4" location="'16.2.1'!A1" display="Pisos (Área)" xr:uid="{00000000-0004-0000-0E00-00000C000000}"/>
    <hyperlink ref="D4" location="'16.2.1'!A1" display="Pisos (Área)" xr:uid="{00000000-0004-0000-0E00-00000D000000}"/>
    <hyperlink ref="E4" location="'16.2.1'!A1" display="Pisos (Área)" xr:uid="{00000000-0004-0000-0E00-00000E000000}"/>
    <hyperlink ref="A11" location="'16.2.1'!A1" display="MARCACAO DE QUADRA DE ESPORTE OU VAGA DE GARAGEM COM TINTA A BASE DE BORRACHA CLORADA,COM UTILIZACAO DE SELADOR E SOLVEN TE PROPRIO E FITA CREPE COMO LIMITADOR DE LINHAS,MEDIDA PELA AREA REAL DE PINTURA" xr:uid="{00000000-0004-0000-0E00-00000F000000}"/>
    <hyperlink ref="B11" location="'16.2.1'!A1" display="MARCACAO DE QUADRA DE ESPORTE OU VAGA DE GARAGEM COM TINTA A BASE DE BORRACHA CLORADA,COM UTILIZACAO DE SELADOR E SOLVEN TE PROPRIO E FITA CREPE COMO LIMITADOR DE LINHAS,MEDIDA PELA AREA REAL DE PINTURA" xr:uid="{00000000-0004-0000-0E00-000010000000}"/>
    <hyperlink ref="C11" location="'16.2.1'!A1" display="MARCACAO DE QUADRA DE ESPORTE OU VAGA DE GARAGEM COM TINTA A BASE DE BORRACHA CLORADA,COM UTILIZACAO DE SELADOR E SOLVEN TE PROPRIO E FITA CREPE COMO LIMITADOR DE LINHAS,MEDIDA PELA AREA REAL DE PINTURA" xr:uid="{00000000-0004-0000-0E00-000011000000}"/>
    <hyperlink ref="D11" location="'16.2.1'!A1" display="MARCACAO DE QUADRA DE ESPORTE OU VAGA DE GARAGEM COM TINTA A BASE DE BORRACHA CLORADA,COM UTILIZACAO DE SELADOR E SOLVEN TE PROPRIO E FITA CREPE COMO LIMITADOR DE LINHAS,MEDIDA PELA AREA REAL DE PINTURA" xr:uid="{00000000-0004-0000-0E00-000012000000}"/>
    <hyperlink ref="E11" location="'16.2.1'!A1" display="MARCACAO DE QUADRA DE ESPORTE OU VAGA DE GARAGEM COM TINTA A BASE DE BORRACHA CLORADA,COM UTILIZACAO DE SELADOR E SOLVEN TE PROPRIO E FITA CREPE COMO LIMITADOR DE LINHAS,MEDIDA PELA AREA REAL DE PINTURA" xr:uid="{00000000-0004-0000-0E00-000013000000}"/>
    <hyperlink ref="A12" location="'16.2.1'!A1" display="MARCACAO DE QUADRA DE ESPORTE OU VAGA DE GARAGEM COM TINTA A BASE DE BORRACHA CLORADA,COM UTILIZACAO DE SELADOR E SOLVEN TE PROPRIO E FITA CREPE COMO LIMITADOR DE LINHAS,MEDIDA PELA AREA REAL DE PINTURA" xr:uid="{00000000-0004-0000-0E00-000014000000}"/>
    <hyperlink ref="B12" location="'16.2.1'!A1" display="MARCACAO DE QUADRA DE ESPORTE OU VAGA DE GARAGEM COM TINTA A BASE DE BORRACHA CLORADA,COM UTILIZACAO DE SELADOR E SOLVEN TE PROPRIO E FITA CREPE COMO LIMITADOR DE LINHAS,MEDIDA PELA AREA REAL DE PINTURA" xr:uid="{00000000-0004-0000-0E00-000015000000}"/>
    <hyperlink ref="C12" location="'16.2.1'!A1" display="MARCACAO DE QUADRA DE ESPORTE OU VAGA DE GARAGEM COM TINTA A BASE DE BORRACHA CLORADA,COM UTILIZACAO DE SELADOR E SOLVEN TE PROPRIO E FITA CREPE COMO LIMITADOR DE LINHAS,MEDIDA PELA AREA REAL DE PINTURA" xr:uid="{00000000-0004-0000-0E00-000016000000}"/>
    <hyperlink ref="D12" location="'16.2.1'!A1" display="MARCACAO DE QUADRA DE ESPORTE OU VAGA DE GARAGEM COM TINTA A BASE DE BORRACHA CLORADA,COM UTILIZACAO DE SELADOR E SOLVEN TE PROPRIO E FITA CREPE COMO LIMITADOR DE LINHAS,MEDIDA PELA AREA REAL DE PINTURA" xr:uid="{00000000-0004-0000-0E00-000017000000}"/>
    <hyperlink ref="E12" location="'16.2.1'!A1" display="MARCACAO DE QUADRA DE ESPORTE OU VAGA DE GARAGEM COM TINTA A BASE DE BORRACHA CLORADA,COM UTILIZACAO DE SELADOR E SOLVEN TE PROPRIO E FITA CREPE COMO LIMITADOR DE LINHAS,MEDIDA PELA AREA REAL DE PINTURA" xr:uid="{00000000-0004-0000-0E00-000018000000}"/>
    <hyperlink ref="A14" location="'16.2.1'!A1" display="Pisos (Área)" xr:uid="{00000000-0004-0000-0E00-000019000000}"/>
    <hyperlink ref="B14" location="'16.2.1'!A1" display="Pisos (Área)" xr:uid="{00000000-0004-0000-0E00-00001A000000}"/>
    <hyperlink ref="C14" location="'16.2.1'!A1" display="Pisos (Área)" xr:uid="{00000000-0004-0000-0E00-00001B000000}"/>
    <hyperlink ref="D14" location="'16.2.1'!A1" display="Pisos (Área)" xr:uid="{00000000-0004-0000-0E00-00001C000000}"/>
    <hyperlink ref="E14" location="'16.2.1'!A1" display="Pisos (Área)" xr:uid="{00000000-0004-0000-0E00-00001D000000}"/>
  </hyperlinks>
  <pageMargins left="0.511811024" right="0.511811024" top="0.78740157499999996" bottom="0.78740157499999996" header="0.31496062000000002" footer="0.31496062000000002"/>
  <tableParts count="2">
    <tablePart r:id="rId1"/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60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1" t="s">
        <v>38</v>
      </c>
      <c r="B1" s="21" t="s">
        <v>38</v>
      </c>
      <c r="C1" s="21" t="s">
        <v>38</v>
      </c>
      <c r="D1" s="21" t="s">
        <v>38</v>
      </c>
      <c r="E1" s="21" t="s">
        <v>38</v>
      </c>
    </row>
    <row r="2" spans="1:5">
      <c r="A2" s="21" t="s">
        <v>38</v>
      </c>
      <c r="B2" s="21" t="s">
        <v>38</v>
      </c>
      <c r="C2" s="21" t="s">
        <v>38</v>
      </c>
      <c r="D2" s="21" t="s">
        <v>38</v>
      </c>
      <c r="E2" s="21" t="s">
        <v>38</v>
      </c>
    </row>
    <row r="4" spans="1:5">
      <c r="A4" s="16" t="s">
        <v>74</v>
      </c>
      <c r="B4" s="16" t="s">
        <v>74</v>
      </c>
      <c r="C4" s="16" t="s">
        <v>74</v>
      </c>
      <c r="D4" s="16" t="s">
        <v>74</v>
      </c>
      <c r="E4" s="16" t="s">
        <v>74</v>
      </c>
    </row>
    <row r="5" spans="1:5">
      <c r="A5" s="22" t="s">
        <v>51</v>
      </c>
      <c r="B5" s="22" t="s">
        <v>51</v>
      </c>
      <c r="C5" s="22" t="s">
        <v>51</v>
      </c>
      <c r="D5" s="22" t="s">
        <v>51</v>
      </c>
      <c r="E5" s="22" t="s">
        <v>51</v>
      </c>
    </row>
    <row r="6" spans="1:5">
      <c r="A6" s="8" t="s">
        <v>78</v>
      </c>
      <c r="B6" s="8" t="s">
        <v>79</v>
      </c>
      <c r="C6" s="8" t="s">
        <v>80</v>
      </c>
      <c r="D6" s="8" t="s">
        <v>81</v>
      </c>
      <c r="E6" s="8" t="s">
        <v>82</v>
      </c>
    </row>
    <row r="7" spans="1:5" ht="24.75">
      <c r="A7" s="9" t="s">
        <v>83</v>
      </c>
      <c r="B7" s="9" t="s">
        <v>67</v>
      </c>
      <c r="C7" s="9" t="s">
        <v>1026</v>
      </c>
      <c r="D7" s="9" t="s">
        <v>1027</v>
      </c>
      <c r="E7" s="9">
        <v>7.3555003167022539</v>
      </c>
    </row>
    <row r="8" spans="1:5" ht="24.75">
      <c r="A8" s="9" t="s">
        <v>83</v>
      </c>
      <c r="B8" s="9" t="s">
        <v>67</v>
      </c>
      <c r="C8" s="9" t="s">
        <v>1026</v>
      </c>
      <c r="D8" s="9" t="s">
        <v>1028</v>
      </c>
      <c r="E8" s="9">
        <v>7.3555003167022539</v>
      </c>
    </row>
    <row r="9" spans="1:5" ht="24.75">
      <c r="A9" s="9" t="s">
        <v>83</v>
      </c>
      <c r="B9" s="9" t="s">
        <v>67</v>
      </c>
      <c r="C9" s="9" t="s">
        <v>1026</v>
      </c>
      <c r="D9" s="9" t="s">
        <v>1029</v>
      </c>
      <c r="E9" s="9">
        <v>7.3555003167022521</v>
      </c>
    </row>
    <row r="10" spans="1:5" ht="24.75">
      <c r="A10" s="9" t="s">
        <v>83</v>
      </c>
      <c r="B10" s="9" t="s">
        <v>67</v>
      </c>
      <c r="C10" s="9" t="s">
        <v>1026</v>
      </c>
      <c r="D10" s="9" t="s">
        <v>1030</v>
      </c>
      <c r="E10" s="9">
        <v>7.2082003103602741</v>
      </c>
    </row>
    <row r="11" spans="1:5" ht="24.75">
      <c r="A11" s="9" t="s">
        <v>83</v>
      </c>
      <c r="B11" s="9" t="s">
        <v>67</v>
      </c>
      <c r="C11" s="9" t="s">
        <v>1026</v>
      </c>
      <c r="D11" s="9" t="s">
        <v>1031</v>
      </c>
      <c r="E11" s="9">
        <v>7.2082003103602759</v>
      </c>
    </row>
    <row r="12" spans="1:5" ht="24.75">
      <c r="A12" s="9" t="s">
        <v>83</v>
      </c>
      <c r="B12" s="9" t="s">
        <v>67</v>
      </c>
      <c r="C12" s="9" t="s">
        <v>1026</v>
      </c>
      <c r="D12" s="9" t="s">
        <v>1032</v>
      </c>
      <c r="E12" s="9">
        <v>7.2082003103602741</v>
      </c>
    </row>
    <row r="13" spans="1:5" ht="24.75">
      <c r="A13" s="9" t="s">
        <v>83</v>
      </c>
      <c r="B13" s="9" t="s">
        <v>67</v>
      </c>
      <c r="C13" s="9" t="s">
        <v>1026</v>
      </c>
      <c r="D13" s="9" t="s">
        <v>1033</v>
      </c>
      <c r="E13" s="9">
        <v>7.3555003167022539</v>
      </c>
    </row>
    <row r="14" spans="1:5" ht="24.75">
      <c r="A14" s="9" t="s">
        <v>83</v>
      </c>
      <c r="B14" s="9" t="s">
        <v>67</v>
      </c>
      <c r="C14" s="9" t="s">
        <v>1026</v>
      </c>
      <c r="D14" s="9" t="s">
        <v>1034</v>
      </c>
      <c r="E14" s="9">
        <v>7.3555003167022521</v>
      </c>
    </row>
    <row r="15" spans="1:5" ht="24.75">
      <c r="A15" s="9" t="s">
        <v>83</v>
      </c>
      <c r="B15" s="9" t="s">
        <v>67</v>
      </c>
      <c r="C15" s="9" t="s">
        <v>1026</v>
      </c>
      <c r="D15" s="9" t="s">
        <v>1035</v>
      </c>
      <c r="E15" s="9">
        <v>7.3555003167022521</v>
      </c>
    </row>
    <row r="16" spans="1:5" ht="24.75">
      <c r="A16" s="9" t="s">
        <v>83</v>
      </c>
      <c r="B16" s="9" t="s">
        <v>67</v>
      </c>
      <c r="C16" s="9" t="s">
        <v>1026</v>
      </c>
      <c r="D16" s="9" t="s">
        <v>1036</v>
      </c>
      <c r="E16" s="9">
        <v>7.3555003167022539</v>
      </c>
    </row>
    <row r="17" spans="1:5" ht="24.75">
      <c r="A17" s="9" t="s">
        <v>83</v>
      </c>
      <c r="B17" s="9" t="s">
        <v>67</v>
      </c>
      <c r="C17" s="9" t="s">
        <v>1026</v>
      </c>
      <c r="D17" s="9" t="s">
        <v>1037</v>
      </c>
      <c r="E17" s="9">
        <v>7.3555003167022521</v>
      </c>
    </row>
    <row r="18" spans="1:5" ht="24.75">
      <c r="A18" s="9" t="s">
        <v>83</v>
      </c>
      <c r="B18" s="9" t="s">
        <v>67</v>
      </c>
      <c r="C18" s="9" t="s">
        <v>1026</v>
      </c>
      <c r="D18" s="9" t="s">
        <v>1038</v>
      </c>
      <c r="E18" s="9">
        <v>7.3555003167022539</v>
      </c>
    </row>
    <row r="19" spans="1:5" ht="24.75">
      <c r="A19" s="9" t="s">
        <v>83</v>
      </c>
      <c r="B19" s="9" t="s">
        <v>67</v>
      </c>
      <c r="C19" s="9" t="s">
        <v>1026</v>
      </c>
      <c r="D19" s="9" t="s">
        <v>1039</v>
      </c>
      <c r="E19" s="9">
        <v>7.3555003167022521</v>
      </c>
    </row>
    <row r="20" spans="1:5" ht="24.75">
      <c r="A20" s="9" t="s">
        <v>83</v>
      </c>
      <c r="B20" s="9" t="s">
        <v>67</v>
      </c>
      <c r="C20" s="9" t="s">
        <v>1026</v>
      </c>
      <c r="D20" s="9" t="s">
        <v>1040</v>
      </c>
      <c r="E20" s="9">
        <v>7.3555003167022539</v>
      </c>
    </row>
    <row r="21" spans="1:5" ht="24.75">
      <c r="A21" s="9" t="s">
        <v>83</v>
      </c>
      <c r="B21" s="9" t="s">
        <v>67</v>
      </c>
      <c r="C21" s="9" t="s">
        <v>1026</v>
      </c>
      <c r="D21" s="9" t="s">
        <v>1041</v>
      </c>
      <c r="E21" s="9">
        <v>7.2082003103602759</v>
      </c>
    </row>
    <row r="22" spans="1:5" ht="24.75">
      <c r="A22" s="9" t="s">
        <v>83</v>
      </c>
      <c r="B22" s="9" t="s">
        <v>67</v>
      </c>
      <c r="C22" s="9" t="s">
        <v>1026</v>
      </c>
      <c r="D22" s="9" t="s">
        <v>1042</v>
      </c>
      <c r="E22" s="9">
        <v>7.2082003103602741</v>
      </c>
    </row>
    <row r="23" spans="1:5" ht="24.75">
      <c r="A23" s="9" t="s">
        <v>83</v>
      </c>
      <c r="B23" s="9" t="s">
        <v>67</v>
      </c>
      <c r="C23" s="9" t="s">
        <v>1026</v>
      </c>
      <c r="D23" s="9" t="s">
        <v>1043</v>
      </c>
      <c r="E23" s="9">
        <v>7.2082003103602741</v>
      </c>
    </row>
    <row r="24" spans="1:5" ht="24.75">
      <c r="A24" s="9" t="s">
        <v>83</v>
      </c>
      <c r="B24" s="9" t="s">
        <v>67</v>
      </c>
      <c r="C24" s="9" t="s">
        <v>1044</v>
      </c>
      <c r="D24" s="9" t="s">
        <v>1045</v>
      </c>
      <c r="E24" s="9">
        <v>0.68780275796185797</v>
      </c>
    </row>
    <row r="25" spans="1:5" ht="24.75">
      <c r="A25" s="9" t="s">
        <v>83</v>
      </c>
      <c r="B25" s="9" t="s">
        <v>67</v>
      </c>
      <c r="C25" s="9" t="s">
        <v>1044</v>
      </c>
      <c r="D25" s="9" t="s">
        <v>1046</v>
      </c>
      <c r="E25" s="9">
        <v>0.68780275796185786</v>
      </c>
    </row>
    <row r="26" spans="1:5" ht="24.75">
      <c r="A26" s="9" t="s">
        <v>83</v>
      </c>
      <c r="B26" s="9" t="s">
        <v>67</v>
      </c>
      <c r="C26" s="9" t="s">
        <v>1044</v>
      </c>
      <c r="D26" s="9" t="s">
        <v>1047</v>
      </c>
      <c r="E26" s="9">
        <v>0.68780275796185797</v>
      </c>
    </row>
    <row r="27" spans="1:5" ht="24.75">
      <c r="A27" s="9" t="s">
        <v>83</v>
      </c>
      <c r="B27" s="9" t="s">
        <v>67</v>
      </c>
      <c r="C27" s="9" t="s">
        <v>1044</v>
      </c>
      <c r="D27" s="9" t="s">
        <v>1048</v>
      </c>
      <c r="E27" s="9">
        <v>0.68780275796185786</v>
      </c>
    </row>
    <row r="28" spans="1:5" ht="24.75">
      <c r="A28" s="9" t="s">
        <v>83</v>
      </c>
      <c r="B28" s="9" t="s">
        <v>67</v>
      </c>
      <c r="C28" s="9" t="s">
        <v>1044</v>
      </c>
      <c r="D28" s="9" t="s">
        <v>1049</v>
      </c>
      <c r="E28" s="9">
        <v>0.67385276034845842</v>
      </c>
    </row>
    <row r="29" spans="1:5" ht="24.75">
      <c r="A29" s="9" t="s">
        <v>83</v>
      </c>
      <c r="B29" s="9" t="s">
        <v>67</v>
      </c>
      <c r="C29" s="9" t="s">
        <v>1044</v>
      </c>
      <c r="D29" s="9" t="s">
        <v>1050</v>
      </c>
      <c r="E29" s="9">
        <v>0.67385276034845842</v>
      </c>
    </row>
    <row r="30" spans="1:5" ht="24.75">
      <c r="A30" s="9" t="s">
        <v>83</v>
      </c>
      <c r="B30" s="9" t="s">
        <v>67</v>
      </c>
      <c r="C30" s="9" t="s">
        <v>1044</v>
      </c>
      <c r="D30" s="9" t="s">
        <v>1051</v>
      </c>
      <c r="E30" s="9">
        <v>0.68780275796185797</v>
      </c>
    </row>
    <row r="31" spans="1:5" ht="24.75">
      <c r="A31" s="9" t="s">
        <v>83</v>
      </c>
      <c r="B31" s="9" t="s">
        <v>67</v>
      </c>
      <c r="C31" s="9" t="s">
        <v>1044</v>
      </c>
      <c r="D31" s="9" t="s">
        <v>1052</v>
      </c>
      <c r="E31" s="9">
        <v>0.68780275796185786</v>
      </c>
    </row>
    <row r="32" spans="1:5" ht="24.75">
      <c r="A32" s="9" t="s">
        <v>83</v>
      </c>
      <c r="B32" s="9" t="s">
        <v>67</v>
      </c>
      <c r="C32" s="9" t="s">
        <v>1044</v>
      </c>
      <c r="D32" s="9" t="s">
        <v>1053</v>
      </c>
      <c r="E32" s="9">
        <v>0.68780275796185786</v>
      </c>
    </row>
    <row r="33" spans="1:5" ht="24.75">
      <c r="A33" s="9" t="s">
        <v>83</v>
      </c>
      <c r="B33" s="9" t="s">
        <v>67</v>
      </c>
      <c r="C33" s="9" t="s">
        <v>1044</v>
      </c>
      <c r="D33" s="9" t="s">
        <v>1054</v>
      </c>
      <c r="E33" s="9">
        <v>0.68780275796185797</v>
      </c>
    </row>
    <row r="34" spans="1:5" ht="24.75">
      <c r="A34" s="9" t="s">
        <v>83</v>
      </c>
      <c r="B34" s="9" t="s">
        <v>67</v>
      </c>
      <c r="C34" s="9" t="s">
        <v>1044</v>
      </c>
      <c r="D34" s="9" t="s">
        <v>1055</v>
      </c>
      <c r="E34" s="9">
        <v>0.67385276034845842</v>
      </c>
    </row>
    <row r="35" spans="1:5" ht="24.75">
      <c r="A35" s="9" t="s">
        <v>83</v>
      </c>
      <c r="B35" s="9" t="s">
        <v>67</v>
      </c>
      <c r="C35" s="9" t="s">
        <v>1044</v>
      </c>
      <c r="D35" s="9" t="s">
        <v>1056</v>
      </c>
      <c r="E35" s="9">
        <v>0.67385276034845842</v>
      </c>
    </row>
    <row r="36" spans="1:5" ht="24.75">
      <c r="A36" s="9" t="s">
        <v>83</v>
      </c>
      <c r="B36" s="9" t="s">
        <v>67</v>
      </c>
      <c r="C36" s="9" t="s">
        <v>1044</v>
      </c>
      <c r="D36" s="9" t="s">
        <v>1057</v>
      </c>
      <c r="E36" s="9">
        <v>0.67385276034845842</v>
      </c>
    </row>
    <row r="37" spans="1:5" ht="24.75">
      <c r="A37" s="9" t="s">
        <v>83</v>
      </c>
      <c r="B37" s="9" t="s">
        <v>67</v>
      </c>
      <c r="C37" s="9" t="s">
        <v>1044</v>
      </c>
      <c r="D37" s="9" t="s">
        <v>1058</v>
      </c>
      <c r="E37" s="9">
        <v>0.67385276034845842</v>
      </c>
    </row>
    <row r="38" spans="1:5" ht="24.75">
      <c r="A38" s="9" t="s">
        <v>83</v>
      </c>
      <c r="B38" s="9" t="s">
        <v>67</v>
      </c>
      <c r="C38" s="9" t="s">
        <v>1044</v>
      </c>
      <c r="D38" s="9" t="s">
        <v>1059</v>
      </c>
      <c r="E38" s="9">
        <v>0.68780275796185786</v>
      </c>
    </row>
    <row r="39" spans="1:5" ht="24.75">
      <c r="A39" s="9" t="s">
        <v>83</v>
      </c>
      <c r="B39" s="9" t="s">
        <v>67</v>
      </c>
      <c r="C39" s="9" t="s">
        <v>1044</v>
      </c>
      <c r="D39" s="9" t="s">
        <v>1060</v>
      </c>
      <c r="E39" s="9">
        <v>0.68780275796185797</v>
      </c>
    </row>
    <row r="40" spans="1:5" ht="24.75">
      <c r="A40" s="9" t="s">
        <v>83</v>
      </c>
      <c r="B40" s="9" t="s">
        <v>67</v>
      </c>
      <c r="C40" s="9" t="s">
        <v>1044</v>
      </c>
      <c r="D40" s="9" t="s">
        <v>1061</v>
      </c>
      <c r="E40" s="9">
        <v>0.68780275796185786</v>
      </c>
    </row>
    <row r="41" spans="1:5" ht="24.75">
      <c r="A41" s="9" t="s">
        <v>83</v>
      </c>
      <c r="B41" s="9" t="s">
        <v>67</v>
      </c>
      <c r="C41" s="9" t="s">
        <v>1044</v>
      </c>
      <c r="D41" s="9" t="s">
        <v>1062</v>
      </c>
      <c r="E41" s="9">
        <v>0.68780275796185797</v>
      </c>
    </row>
    <row r="42" spans="1:5" ht="24.75">
      <c r="A42" s="9" t="s">
        <v>83</v>
      </c>
      <c r="B42" s="9" t="s">
        <v>67</v>
      </c>
      <c r="C42" s="9" t="s">
        <v>1044</v>
      </c>
      <c r="D42" s="9" t="s">
        <v>1063</v>
      </c>
      <c r="E42" s="9">
        <v>0.67385276034845842</v>
      </c>
    </row>
    <row r="43" spans="1:5" ht="24.75">
      <c r="A43" s="9" t="s">
        <v>83</v>
      </c>
      <c r="B43" s="9" t="s">
        <v>67</v>
      </c>
      <c r="C43" s="9" t="s">
        <v>1044</v>
      </c>
      <c r="D43" s="9" t="s">
        <v>1064</v>
      </c>
      <c r="E43" s="9">
        <v>0.67385276034845842</v>
      </c>
    </row>
    <row r="44" spans="1:5" ht="24.75">
      <c r="A44" s="9" t="s">
        <v>83</v>
      </c>
      <c r="B44" s="9" t="s">
        <v>67</v>
      </c>
      <c r="C44" s="9" t="s">
        <v>1044</v>
      </c>
      <c r="D44" s="9" t="s">
        <v>1065</v>
      </c>
      <c r="E44" s="9">
        <v>0.68780275796185786</v>
      </c>
    </row>
    <row r="45" spans="1:5" ht="24.75">
      <c r="A45" s="9" t="s">
        <v>83</v>
      </c>
      <c r="B45" s="9" t="s">
        <v>67</v>
      </c>
      <c r="C45" s="9" t="s">
        <v>1044</v>
      </c>
      <c r="D45" s="9" t="s">
        <v>1066</v>
      </c>
      <c r="E45" s="9">
        <v>0.68780275796185797</v>
      </c>
    </row>
    <row r="46" spans="1:5" ht="24.75">
      <c r="A46" s="9" t="s">
        <v>83</v>
      </c>
      <c r="B46" s="9" t="s">
        <v>67</v>
      </c>
      <c r="C46" s="9" t="s">
        <v>1044</v>
      </c>
      <c r="D46" s="9" t="s">
        <v>1067</v>
      </c>
      <c r="E46" s="9">
        <v>0.67385276034845842</v>
      </c>
    </row>
    <row r="47" spans="1:5" ht="24.75">
      <c r="A47" s="9" t="s">
        <v>83</v>
      </c>
      <c r="B47" s="9" t="s">
        <v>67</v>
      </c>
      <c r="C47" s="9" t="s">
        <v>1044</v>
      </c>
      <c r="D47" s="9" t="s">
        <v>1068</v>
      </c>
      <c r="E47" s="9">
        <v>0.67385276034845842</v>
      </c>
    </row>
    <row r="48" spans="1:5" ht="24.75">
      <c r="A48" s="9" t="s">
        <v>83</v>
      </c>
      <c r="B48" s="9" t="s">
        <v>67</v>
      </c>
      <c r="C48" s="9" t="s">
        <v>1044</v>
      </c>
      <c r="D48" s="9" t="s">
        <v>1069</v>
      </c>
      <c r="E48" s="9">
        <v>0.67385276034845842</v>
      </c>
    </row>
    <row r="49" spans="1:5" ht="24.75">
      <c r="A49" s="9" t="s">
        <v>83</v>
      </c>
      <c r="B49" s="9" t="s">
        <v>67</v>
      </c>
      <c r="C49" s="9" t="s">
        <v>1044</v>
      </c>
      <c r="D49" s="9" t="s">
        <v>1070</v>
      </c>
      <c r="E49" s="9">
        <v>0.67385276034845842</v>
      </c>
    </row>
    <row r="50" spans="1:5" ht="24.75">
      <c r="A50" s="9" t="s">
        <v>83</v>
      </c>
      <c r="B50" s="9" t="s">
        <v>67</v>
      </c>
      <c r="C50" s="9" t="s">
        <v>1044</v>
      </c>
      <c r="D50" s="9" t="s">
        <v>1071</v>
      </c>
      <c r="E50" s="9">
        <v>0.67385276034845842</v>
      </c>
    </row>
    <row r="51" spans="1:5" ht="24.75">
      <c r="A51" s="9" t="s">
        <v>83</v>
      </c>
      <c r="B51" s="9" t="s">
        <v>67</v>
      </c>
      <c r="C51" s="9" t="s">
        <v>1072</v>
      </c>
      <c r="D51" s="9" t="s">
        <v>1073</v>
      </c>
      <c r="E51" s="9">
        <v>2.1093764898391973</v>
      </c>
    </row>
    <row r="52" spans="1:5" ht="24.75">
      <c r="A52" s="9" t="s">
        <v>83</v>
      </c>
      <c r="B52" s="9" t="s">
        <v>67</v>
      </c>
      <c r="C52" s="9" t="s">
        <v>1072</v>
      </c>
      <c r="D52" s="9" t="s">
        <v>1074</v>
      </c>
      <c r="E52" s="9">
        <v>8.5285406960934829</v>
      </c>
    </row>
    <row r="53" spans="1:5" ht="24.75">
      <c r="A53" s="9" t="s">
        <v>83</v>
      </c>
      <c r="B53" s="9" t="s">
        <v>67</v>
      </c>
      <c r="C53" s="9" t="s">
        <v>1072</v>
      </c>
      <c r="D53" s="9" t="s">
        <v>1075</v>
      </c>
      <c r="E53" s="9">
        <v>8.5285406960934829</v>
      </c>
    </row>
    <row r="54" spans="1:5" ht="24.75">
      <c r="A54" s="9" t="s">
        <v>83</v>
      </c>
      <c r="B54" s="9" t="s">
        <v>67</v>
      </c>
      <c r="C54" s="9" t="s">
        <v>1072</v>
      </c>
      <c r="D54" s="9" t="s">
        <v>1076</v>
      </c>
      <c r="E54" s="9">
        <v>2.1093764898391973</v>
      </c>
    </row>
    <row r="55" spans="1:5" ht="24.75">
      <c r="A55" s="9" t="s">
        <v>83</v>
      </c>
      <c r="B55" s="9" t="s">
        <v>67</v>
      </c>
      <c r="C55" s="9" t="s">
        <v>1072</v>
      </c>
      <c r="D55" s="9" t="s">
        <v>1077</v>
      </c>
      <c r="E55" s="9">
        <v>8.5285406960934829</v>
      </c>
    </row>
    <row r="56" spans="1:5" ht="24.75">
      <c r="A56" s="9" t="s">
        <v>83</v>
      </c>
      <c r="B56" s="9" t="s">
        <v>67</v>
      </c>
      <c r="C56" s="9" t="s">
        <v>1072</v>
      </c>
      <c r="D56" s="9" t="s">
        <v>1078</v>
      </c>
      <c r="E56" s="9">
        <v>2.5250565077364127</v>
      </c>
    </row>
    <row r="57" spans="1:5" ht="24.75">
      <c r="A57" s="9" t="s">
        <v>83</v>
      </c>
      <c r="B57" s="9" t="s">
        <v>67</v>
      </c>
      <c r="C57" s="9" t="s">
        <v>1072</v>
      </c>
      <c r="D57" s="9" t="s">
        <v>1079</v>
      </c>
      <c r="E57" s="9">
        <v>2.1093764898391973</v>
      </c>
    </row>
    <row r="58" spans="1:5" ht="24.75">
      <c r="A58" s="9" t="s">
        <v>83</v>
      </c>
      <c r="B58" s="9" t="s">
        <v>67</v>
      </c>
      <c r="C58" s="9" t="s">
        <v>1072</v>
      </c>
      <c r="D58" s="9" t="s">
        <v>1080</v>
      </c>
      <c r="E58" s="9">
        <v>2.1093764898391973</v>
      </c>
    </row>
    <row r="59" spans="1:5" ht="24.75">
      <c r="A59" s="9" t="s">
        <v>83</v>
      </c>
      <c r="B59" s="9" t="s">
        <v>67</v>
      </c>
      <c r="C59" s="9" t="s">
        <v>1081</v>
      </c>
      <c r="D59" s="9" t="s">
        <v>1082</v>
      </c>
      <c r="E59" s="9">
        <v>2.3291364993008452</v>
      </c>
    </row>
    <row r="60" spans="1:5">
      <c r="A60" s="1" t="s">
        <v>51</v>
      </c>
      <c r="B60" s="1" t="s">
        <v>51</v>
      </c>
      <c r="C60" s="1">
        <f>SUBTOTAL(103,Elements16_3_11[Elemento])</f>
        <v>53</v>
      </c>
      <c r="D60" s="1" t="s">
        <v>51</v>
      </c>
      <c r="E60" s="1">
        <f>SUBTOTAL(109,Elements16_3_11[Totais:])</f>
        <v>181.42635089655704</v>
      </c>
    </row>
  </sheetData>
  <mergeCells count="3">
    <mergeCell ref="A1:E2"/>
    <mergeCell ref="A4:E4"/>
    <mergeCell ref="A5:E5"/>
  </mergeCells>
  <hyperlinks>
    <hyperlink ref="A1" location="'16.3.1'!A1" display="PREPARO DE MADEIRA NOVA,INCLUSIVE LIXAMENTO,LIMPEZA,UMA DEMAO DE VERNIZ ISOLANTE INCOLOR,DUAS DEMAOS DE MASSA PARA MADEIRA,LIXAMENTO E REMOCAO DE PO,E UMA DEMAO DE FUNDO SINTETICONIVELADOR" xr:uid="{00000000-0004-0000-0F00-000000000000}"/>
    <hyperlink ref="B1" location="'16.3.1'!A1" display="PREPARO DE MADEIRA NOVA,INCLUSIVE LIXAMENTO,LIMPEZA,UMA DEMAO DE VERNIZ ISOLANTE INCOLOR,DUAS DEMAOS DE MASSA PARA MADEIRA,LIXAMENTO E REMOCAO DE PO,E UMA DEMAO DE FUNDO SINTETICONIVELADOR" xr:uid="{00000000-0004-0000-0F00-000001000000}"/>
    <hyperlink ref="C1" location="'16.3.1'!A1" display="PREPARO DE MADEIRA NOVA,INCLUSIVE LIXAMENTO,LIMPEZA,UMA DEMAO DE VERNIZ ISOLANTE INCOLOR,DUAS DEMAOS DE MASSA PARA MADEIRA,LIXAMENTO E REMOCAO DE PO,E UMA DEMAO DE FUNDO SINTETICONIVELADOR" xr:uid="{00000000-0004-0000-0F00-000002000000}"/>
    <hyperlink ref="D1" location="'16.3.1'!A1" display="PREPARO DE MADEIRA NOVA,INCLUSIVE LIXAMENTO,LIMPEZA,UMA DEMAO DE VERNIZ ISOLANTE INCOLOR,DUAS DEMAOS DE MASSA PARA MADEIRA,LIXAMENTO E REMOCAO DE PO,E UMA DEMAO DE FUNDO SINTETICONIVELADOR" xr:uid="{00000000-0004-0000-0F00-000003000000}"/>
    <hyperlink ref="E1" location="'16.3.1'!A1" display="PREPARO DE MADEIRA NOVA,INCLUSIVE LIXAMENTO,LIMPEZA,UMA DEMAO DE VERNIZ ISOLANTE INCOLOR,DUAS DEMAOS DE MASSA PARA MADEIRA,LIXAMENTO E REMOCAO DE PO,E UMA DEMAO DE FUNDO SINTETICONIVELADOR" xr:uid="{00000000-0004-0000-0F00-000004000000}"/>
    <hyperlink ref="A2" location="'16.3.1'!A1" display="PREPARO DE MADEIRA NOVA,INCLUSIVE LIXAMENTO,LIMPEZA,UMA DEMAO DE VERNIZ ISOLANTE INCOLOR,DUAS DEMAOS DE MASSA PARA MADEIRA,LIXAMENTO E REMOCAO DE PO,E UMA DEMAO DE FUNDO SINTETICONIVELADOR" xr:uid="{00000000-0004-0000-0F00-000005000000}"/>
    <hyperlink ref="B2" location="'16.3.1'!A1" display="PREPARO DE MADEIRA NOVA,INCLUSIVE LIXAMENTO,LIMPEZA,UMA DEMAO DE VERNIZ ISOLANTE INCOLOR,DUAS DEMAOS DE MASSA PARA MADEIRA,LIXAMENTO E REMOCAO DE PO,E UMA DEMAO DE FUNDO SINTETICONIVELADOR" xr:uid="{00000000-0004-0000-0F00-000006000000}"/>
    <hyperlink ref="C2" location="'16.3.1'!A1" display="PREPARO DE MADEIRA NOVA,INCLUSIVE LIXAMENTO,LIMPEZA,UMA DEMAO DE VERNIZ ISOLANTE INCOLOR,DUAS DEMAOS DE MASSA PARA MADEIRA,LIXAMENTO E REMOCAO DE PO,E UMA DEMAO DE FUNDO SINTETICONIVELADOR" xr:uid="{00000000-0004-0000-0F00-000007000000}"/>
    <hyperlink ref="D2" location="'16.3.1'!A1" display="PREPARO DE MADEIRA NOVA,INCLUSIVE LIXAMENTO,LIMPEZA,UMA DEMAO DE VERNIZ ISOLANTE INCOLOR,DUAS DEMAOS DE MASSA PARA MADEIRA,LIXAMENTO E REMOCAO DE PO,E UMA DEMAO DE FUNDO SINTETICONIVELADOR" xr:uid="{00000000-0004-0000-0F00-000008000000}"/>
    <hyperlink ref="E2" location="'16.3.1'!A1" display="PREPARO DE MADEIRA NOVA,INCLUSIVE LIXAMENTO,LIMPEZA,UMA DEMAO DE VERNIZ ISOLANTE INCOLOR,DUAS DEMAOS DE MASSA PARA MADEIRA,LIXAMENTO E REMOCAO DE PO,E UMA DEMAO DE FUNDO SINTETICONIVELADOR" xr:uid="{00000000-0004-0000-0F00-000009000000}"/>
    <hyperlink ref="A4" location="'16.3.1'!A1" display="Portas (MADEIRA REVESTIDA COM FÓRMICA BRANCA)" xr:uid="{00000000-0004-0000-0F00-00000A000000}"/>
    <hyperlink ref="B4" location="'16.3.1'!A1" display="Portas (MADEIRA REVESTIDA COM FÓRMICA BRANCA)" xr:uid="{00000000-0004-0000-0F00-00000B000000}"/>
    <hyperlink ref="C4" location="'16.3.1'!A1" display="Portas (MADEIRA REVESTIDA COM FÓRMICA BRANCA)" xr:uid="{00000000-0004-0000-0F00-00000C000000}"/>
    <hyperlink ref="D4" location="'16.3.1'!A1" display="Portas (MADEIRA REVESTIDA COM FÓRMICA BRANCA)" xr:uid="{00000000-0004-0000-0F00-00000D000000}"/>
    <hyperlink ref="E4" location="'16.3.1'!A1" display="Portas (MADEIRA REVESTIDA COM FÓRMICA BRANCA)" xr:uid="{00000000-0004-0000-0F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74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1" t="s">
        <v>42</v>
      </c>
      <c r="B1" s="21" t="s">
        <v>42</v>
      </c>
      <c r="C1" s="21" t="s">
        <v>42</v>
      </c>
      <c r="D1" s="21" t="s">
        <v>42</v>
      </c>
      <c r="E1" s="21" t="s">
        <v>42</v>
      </c>
    </row>
    <row r="2" spans="1:5">
      <c r="A2" s="21" t="s">
        <v>42</v>
      </c>
      <c r="B2" s="21" t="s">
        <v>42</v>
      </c>
      <c r="C2" s="21" t="s">
        <v>42</v>
      </c>
      <c r="D2" s="21" t="s">
        <v>42</v>
      </c>
      <c r="E2" s="21" t="s">
        <v>42</v>
      </c>
    </row>
    <row r="4" spans="1:5">
      <c r="A4" s="16" t="s">
        <v>76</v>
      </c>
      <c r="B4" s="16" t="s">
        <v>76</v>
      </c>
      <c r="C4" s="16" t="s">
        <v>76</v>
      </c>
      <c r="D4" s="16" t="s">
        <v>76</v>
      </c>
      <c r="E4" s="16" t="s">
        <v>76</v>
      </c>
    </row>
    <row r="5" spans="1:5">
      <c r="A5" s="22" t="s">
        <v>51</v>
      </c>
      <c r="B5" s="22" t="s">
        <v>51</v>
      </c>
      <c r="C5" s="22" t="s">
        <v>51</v>
      </c>
      <c r="D5" s="22" t="s">
        <v>51</v>
      </c>
      <c r="E5" s="22" t="s">
        <v>51</v>
      </c>
    </row>
    <row r="6" spans="1:5">
      <c r="A6" s="8" t="s">
        <v>78</v>
      </c>
      <c r="B6" s="8" t="s">
        <v>79</v>
      </c>
      <c r="C6" s="8" t="s">
        <v>80</v>
      </c>
      <c r="D6" s="8" t="s">
        <v>81</v>
      </c>
      <c r="E6" s="8" t="s">
        <v>82</v>
      </c>
    </row>
    <row r="7" spans="1:5" ht="24.75">
      <c r="A7" s="9" t="s">
        <v>83</v>
      </c>
      <c r="B7" s="9" t="s">
        <v>67</v>
      </c>
      <c r="C7" s="9" t="s">
        <v>1083</v>
      </c>
      <c r="D7" s="9" t="s">
        <v>1084</v>
      </c>
      <c r="E7" s="9">
        <v>1.7436450750737638</v>
      </c>
    </row>
    <row r="8" spans="1:5" ht="24.75">
      <c r="A8" s="9" t="s">
        <v>83</v>
      </c>
      <c r="B8" s="9" t="s">
        <v>67</v>
      </c>
      <c r="C8" s="9" t="s">
        <v>1083</v>
      </c>
      <c r="D8" s="9" t="s">
        <v>1085</v>
      </c>
      <c r="E8" s="9">
        <v>1.7436450750737642</v>
      </c>
    </row>
    <row r="9" spans="1:5" ht="24.75">
      <c r="A9" s="9" t="s">
        <v>83</v>
      </c>
      <c r="B9" s="9" t="s">
        <v>67</v>
      </c>
      <c r="C9" s="9" t="s">
        <v>1083</v>
      </c>
      <c r="D9" s="9" t="s">
        <v>1086</v>
      </c>
      <c r="E9" s="9">
        <v>1.7436450750737642</v>
      </c>
    </row>
    <row r="10" spans="1:5" ht="24.75">
      <c r="A10" s="9" t="s">
        <v>83</v>
      </c>
      <c r="B10" s="9" t="s">
        <v>67</v>
      </c>
      <c r="C10" s="9" t="s">
        <v>1083</v>
      </c>
      <c r="D10" s="9" t="s">
        <v>1087</v>
      </c>
      <c r="E10" s="9">
        <v>1.7436450750737642</v>
      </c>
    </row>
    <row r="11" spans="1:5" ht="24.75">
      <c r="A11" s="9" t="s">
        <v>83</v>
      </c>
      <c r="B11" s="9" t="s">
        <v>67</v>
      </c>
      <c r="C11" s="9" t="s">
        <v>1083</v>
      </c>
      <c r="D11" s="9" t="s">
        <v>1088</v>
      </c>
      <c r="E11" s="9">
        <v>1.7436450750737642</v>
      </c>
    </row>
    <row r="12" spans="1:5" ht="24.75">
      <c r="A12" s="9" t="s">
        <v>83</v>
      </c>
      <c r="B12" s="9" t="s">
        <v>67</v>
      </c>
      <c r="C12" s="9" t="s">
        <v>1083</v>
      </c>
      <c r="D12" s="9" t="s">
        <v>1089</v>
      </c>
      <c r="E12" s="9">
        <v>1.7436450750737642</v>
      </c>
    </row>
    <row r="13" spans="1:5" ht="24.75">
      <c r="A13" s="9" t="s">
        <v>83</v>
      </c>
      <c r="B13" s="9" t="s">
        <v>67</v>
      </c>
      <c r="C13" s="9" t="s">
        <v>1083</v>
      </c>
      <c r="D13" s="9" t="s">
        <v>1090</v>
      </c>
      <c r="E13" s="9">
        <v>1.7436450750737638</v>
      </c>
    </row>
    <row r="14" spans="1:5" ht="24.75">
      <c r="A14" s="9" t="s">
        <v>83</v>
      </c>
      <c r="B14" s="9" t="s">
        <v>67</v>
      </c>
      <c r="C14" s="9" t="s">
        <v>1083</v>
      </c>
      <c r="D14" s="9" t="s">
        <v>1091</v>
      </c>
      <c r="E14" s="9">
        <v>1.7436450750737638</v>
      </c>
    </row>
    <row r="15" spans="1:5" ht="24.75">
      <c r="A15" s="9" t="s">
        <v>83</v>
      </c>
      <c r="B15" s="9" t="s">
        <v>67</v>
      </c>
      <c r="C15" s="9" t="s">
        <v>1083</v>
      </c>
      <c r="D15" s="9" t="s">
        <v>1092</v>
      </c>
      <c r="E15" s="9">
        <v>1.7436450750737638</v>
      </c>
    </row>
    <row r="16" spans="1:5" ht="24.75">
      <c r="A16" s="9" t="s">
        <v>83</v>
      </c>
      <c r="B16" s="9" t="s">
        <v>67</v>
      </c>
      <c r="C16" s="9" t="s">
        <v>1083</v>
      </c>
      <c r="D16" s="9" t="s">
        <v>1093</v>
      </c>
      <c r="E16" s="9">
        <v>1.7436450750737638</v>
      </c>
    </row>
    <row r="17" spans="1:5" ht="24.75">
      <c r="A17" s="9" t="s">
        <v>83</v>
      </c>
      <c r="B17" s="9" t="s">
        <v>67</v>
      </c>
      <c r="C17" s="9" t="s">
        <v>1083</v>
      </c>
      <c r="D17" s="9" t="s">
        <v>1094</v>
      </c>
      <c r="E17" s="9">
        <v>1.7436450750737638</v>
      </c>
    </row>
    <row r="18" spans="1:5" ht="24.75">
      <c r="A18" s="9" t="s">
        <v>83</v>
      </c>
      <c r="B18" s="9" t="s">
        <v>67</v>
      </c>
      <c r="C18" s="9" t="s">
        <v>1083</v>
      </c>
      <c r="D18" s="9" t="s">
        <v>1095</v>
      </c>
      <c r="E18" s="9">
        <v>1.7436450750737638</v>
      </c>
    </row>
    <row r="19" spans="1:5" ht="24.75">
      <c r="A19" s="9" t="s">
        <v>83</v>
      </c>
      <c r="B19" s="9" t="s">
        <v>67</v>
      </c>
      <c r="C19" s="9" t="s">
        <v>1083</v>
      </c>
      <c r="D19" s="9" t="s">
        <v>1096</v>
      </c>
      <c r="E19" s="9">
        <v>1.7436450750737638</v>
      </c>
    </row>
    <row r="20" spans="1:5" ht="24.75">
      <c r="A20" s="9" t="s">
        <v>83</v>
      </c>
      <c r="B20" s="9" t="s">
        <v>67</v>
      </c>
      <c r="C20" s="9" t="s">
        <v>1083</v>
      </c>
      <c r="D20" s="9" t="s">
        <v>1097</v>
      </c>
      <c r="E20" s="9">
        <v>1.7436450750737638</v>
      </c>
    </row>
    <row r="21" spans="1:5" ht="24.75">
      <c r="A21" s="9" t="s">
        <v>83</v>
      </c>
      <c r="B21" s="9" t="s">
        <v>67</v>
      </c>
      <c r="C21" s="9" t="s">
        <v>1083</v>
      </c>
      <c r="D21" s="9" t="s">
        <v>1098</v>
      </c>
      <c r="E21" s="9">
        <v>1.7436450750737642</v>
      </c>
    </row>
    <row r="22" spans="1:5" ht="24.75">
      <c r="A22" s="9" t="s">
        <v>83</v>
      </c>
      <c r="B22" s="9" t="s">
        <v>67</v>
      </c>
      <c r="C22" s="9" t="s">
        <v>1083</v>
      </c>
      <c r="D22" s="9" t="s">
        <v>1099</v>
      </c>
      <c r="E22" s="9">
        <v>1.7436450750737642</v>
      </c>
    </row>
    <row r="23" spans="1:5" ht="24.75">
      <c r="A23" s="9" t="s">
        <v>83</v>
      </c>
      <c r="B23" s="9" t="s">
        <v>67</v>
      </c>
      <c r="C23" s="9" t="s">
        <v>1083</v>
      </c>
      <c r="D23" s="9" t="s">
        <v>1100</v>
      </c>
      <c r="E23" s="9">
        <v>1.7436450750737638</v>
      </c>
    </row>
    <row r="24" spans="1:5" ht="24.75">
      <c r="A24" s="9" t="s">
        <v>83</v>
      </c>
      <c r="B24" s="9" t="s">
        <v>67</v>
      </c>
      <c r="C24" s="9" t="s">
        <v>1083</v>
      </c>
      <c r="D24" s="9" t="s">
        <v>1101</v>
      </c>
      <c r="E24" s="9">
        <v>1.7436450750737642</v>
      </c>
    </row>
    <row r="25" spans="1:5" ht="24.75">
      <c r="A25" s="9" t="s">
        <v>83</v>
      </c>
      <c r="B25" s="9" t="s">
        <v>67</v>
      </c>
      <c r="C25" s="9" t="s">
        <v>1083</v>
      </c>
      <c r="D25" s="9" t="s">
        <v>1102</v>
      </c>
      <c r="E25" s="9">
        <v>1.7436450750737638</v>
      </c>
    </row>
    <row r="26" spans="1:5" ht="24.75">
      <c r="A26" s="9" t="s">
        <v>83</v>
      </c>
      <c r="B26" s="9" t="s">
        <v>67</v>
      </c>
      <c r="C26" s="9" t="s">
        <v>1083</v>
      </c>
      <c r="D26" s="9" t="s">
        <v>1103</v>
      </c>
      <c r="E26" s="9">
        <v>1.7436450750737638</v>
      </c>
    </row>
    <row r="27" spans="1:5" ht="24.75">
      <c r="A27" s="9" t="s">
        <v>83</v>
      </c>
      <c r="B27" s="9" t="s">
        <v>67</v>
      </c>
      <c r="C27" s="9" t="s">
        <v>1083</v>
      </c>
      <c r="D27" s="9" t="s">
        <v>1104</v>
      </c>
      <c r="E27" s="9">
        <v>1.7436450750737642</v>
      </c>
    </row>
    <row r="28" spans="1:5" ht="24.75">
      <c r="A28" s="9" t="s">
        <v>83</v>
      </c>
      <c r="B28" s="9" t="s">
        <v>67</v>
      </c>
      <c r="C28" s="9" t="s">
        <v>1083</v>
      </c>
      <c r="D28" s="9" t="s">
        <v>1105</v>
      </c>
      <c r="E28" s="9">
        <v>1.7436450750737638</v>
      </c>
    </row>
    <row r="29" spans="1:5" ht="24.75">
      <c r="A29" s="9" t="s">
        <v>83</v>
      </c>
      <c r="B29" s="9" t="s">
        <v>67</v>
      </c>
      <c r="C29" s="9" t="s">
        <v>1083</v>
      </c>
      <c r="D29" s="9" t="s">
        <v>1106</v>
      </c>
      <c r="E29" s="9">
        <v>1.7436450750737642</v>
      </c>
    </row>
    <row r="30" spans="1:5" ht="24.75">
      <c r="A30" s="9" t="s">
        <v>83</v>
      </c>
      <c r="B30" s="9" t="s">
        <v>67</v>
      </c>
      <c r="C30" s="9" t="s">
        <v>1083</v>
      </c>
      <c r="D30" s="9" t="s">
        <v>1107</v>
      </c>
      <c r="E30" s="9">
        <v>1.7436450750737638</v>
      </c>
    </row>
    <row r="31" spans="1:5" ht="24.75">
      <c r="A31" s="9" t="s">
        <v>83</v>
      </c>
      <c r="B31" s="9" t="s">
        <v>67</v>
      </c>
      <c r="C31" s="9" t="s">
        <v>1108</v>
      </c>
      <c r="D31" s="9" t="s">
        <v>1109</v>
      </c>
      <c r="E31" s="9">
        <v>1.9389450834825348</v>
      </c>
    </row>
    <row r="32" spans="1:5" ht="24.75">
      <c r="A32" s="9" t="s">
        <v>83</v>
      </c>
      <c r="B32" s="9" t="s">
        <v>67</v>
      </c>
      <c r="C32" s="9" t="s">
        <v>1108</v>
      </c>
      <c r="D32" s="9" t="s">
        <v>1110</v>
      </c>
      <c r="E32" s="9">
        <v>1.9389450834825346</v>
      </c>
    </row>
    <row r="33" spans="1:5" ht="24.75">
      <c r="A33" s="9" t="s">
        <v>83</v>
      </c>
      <c r="B33" s="9" t="s">
        <v>67</v>
      </c>
      <c r="C33" s="9" t="s">
        <v>1108</v>
      </c>
      <c r="D33" s="9" t="s">
        <v>1111</v>
      </c>
      <c r="E33" s="9">
        <v>1.9389450834825346</v>
      </c>
    </row>
    <row r="34" spans="1:5" ht="24.75">
      <c r="A34" s="9" t="s">
        <v>83</v>
      </c>
      <c r="B34" s="9" t="s">
        <v>67</v>
      </c>
      <c r="C34" s="9" t="s">
        <v>1108</v>
      </c>
      <c r="D34" s="9" t="s">
        <v>1112</v>
      </c>
      <c r="E34" s="9">
        <v>1.9389450834825348</v>
      </c>
    </row>
    <row r="35" spans="1:5" ht="24.75">
      <c r="A35" s="9" t="s">
        <v>83</v>
      </c>
      <c r="B35" s="9" t="s">
        <v>67</v>
      </c>
      <c r="C35" s="9" t="s">
        <v>1108</v>
      </c>
      <c r="D35" s="9" t="s">
        <v>1113</v>
      </c>
      <c r="E35" s="9">
        <v>1.9389450834825346</v>
      </c>
    </row>
    <row r="36" spans="1:5" ht="24.75">
      <c r="A36" s="9" t="s">
        <v>83</v>
      </c>
      <c r="B36" s="9" t="s">
        <v>67</v>
      </c>
      <c r="C36" s="9" t="s">
        <v>1108</v>
      </c>
      <c r="D36" s="9" t="s">
        <v>1114</v>
      </c>
      <c r="E36" s="9">
        <v>1.9389450834825348</v>
      </c>
    </row>
    <row r="37" spans="1:5" ht="24.75">
      <c r="A37" s="9" t="s">
        <v>83</v>
      </c>
      <c r="B37" s="9" t="s">
        <v>67</v>
      </c>
      <c r="C37" s="9" t="s">
        <v>1108</v>
      </c>
      <c r="D37" s="9" t="s">
        <v>1115</v>
      </c>
      <c r="E37" s="9">
        <v>1.9389450834825348</v>
      </c>
    </row>
    <row r="38" spans="1:5" ht="24.75">
      <c r="A38" s="9" t="s">
        <v>83</v>
      </c>
      <c r="B38" s="9" t="s">
        <v>67</v>
      </c>
      <c r="C38" s="9" t="s">
        <v>1108</v>
      </c>
      <c r="D38" s="9" t="s">
        <v>1116</v>
      </c>
      <c r="E38" s="9">
        <v>1.9389450834825348</v>
      </c>
    </row>
    <row r="39" spans="1:5" ht="24.75">
      <c r="A39" s="9" t="s">
        <v>83</v>
      </c>
      <c r="B39" s="9" t="s">
        <v>67</v>
      </c>
      <c r="C39" s="9" t="s">
        <v>1108</v>
      </c>
      <c r="D39" s="9" t="s">
        <v>1117</v>
      </c>
      <c r="E39" s="9">
        <v>1.9389450834825348</v>
      </c>
    </row>
    <row r="40" spans="1:5" ht="24.75">
      <c r="A40" s="9" t="s">
        <v>83</v>
      </c>
      <c r="B40" s="9" t="s">
        <v>67</v>
      </c>
      <c r="C40" s="9" t="s">
        <v>1108</v>
      </c>
      <c r="D40" s="9" t="s">
        <v>1118</v>
      </c>
      <c r="E40" s="9">
        <v>1.9389450834825348</v>
      </c>
    </row>
    <row r="41" spans="1:5" ht="24.75">
      <c r="A41" s="9" t="s">
        <v>83</v>
      </c>
      <c r="B41" s="9" t="s">
        <v>67</v>
      </c>
      <c r="C41" s="9" t="s">
        <v>1108</v>
      </c>
      <c r="D41" s="9" t="s">
        <v>1119</v>
      </c>
      <c r="E41" s="9">
        <v>1.9389450834825348</v>
      </c>
    </row>
    <row r="42" spans="1:5" ht="24.75">
      <c r="A42" s="9" t="s">
        <v>83</v>
      </c>
      <c r="B42" s="9" t="s">
        <v>67</v>
      </c>
      <c r="C42" s="9" t="s">
        <v>1108</v>
      </c>
      <c r="D42" s="9" t="s">
        <v>1120</v>
      </c>
      <c r="E42" s="9">
        <v>1.9389450834825348</v>
      </c>
    </row>
    <row r="43" spans="1:5" ht="24.75">
      <c r="A43" s="9" t="s">
        <v>83</v>
      </c>
      <c r="B43" s="9" t="s">
        <v>67</v>
      </c>
      <c r="C43" s="9" t="s">
        <v>1108</v>
      </c>
      <c r="D43" s="9" t="s">
        <v>1121</v>
      </c>
      <c r="E43" s="9">
        <v>1.9389450834825346</v>
      </c>
    </row>
    <row r="44" spans="1:5" ht="24.75">
      <c r="A44" s="9" t="s">
        <v>83</v>
      </c>
      <c r="B44" s="9" t="s">
        <v>67</v>
      </c>
      <c r="C44" s="9" t="s">
        <v>1108</v>
      </c>
      <c r="D44" s="9" t="s">
        <v>1122</v>
      </c>
      <c r="E44" s="9">
        <v>1.9389450834825348</v>
      </c>
    </row>
    <row r="45" spans="1:5" ht="24.75">
      <c r="A45" s="9" t="s">
        <v>83</v>
      </c>
      <c r="B45" s="9" t="s">
        <v>67</v>
      </c>
      <c r="C45" s="9" t="s">
        <v>1108</v>
      </c>
      <c r="D45" s="9" t="s">
        <v>1123</v>
      </c>
      <c r="E45" s="9">
        <v>1.9389450834825348</v>
      </c>
    </row>
    <row r="46" spans="1:5" ht="24.75">
      <c r="A46" s="9" t="s">
        <v>83</v>
      </c>
      <c r="B46" s="9" t="s">
        <v>67</v>
      </c>
      <c r="C46" s="9" t="s">
        <v>1108</v>
      </c>
      <c r="D46" s="9" t="s">
        <v>1124</v>
      </c>
      <c r="E46" s="9">
        <v>1.9389450834825348</v>
      </c>
    </row>
    <row r="47" spans="1:5" ht="24.75">
      <c r="A47" s="9" t="s">
        <v>83</v>
      </c>
      <c r="B47" s="9" t="s">
        <v>67</v>
      </c>
      <c r="C47" s="9" t="s">
        <v>1108</v>
      </c>
      <c r="D47" s="9" t="s">
        <v>1125</v>
      </c>
      <c r="E47" s="9">
        <v>1.9389450834825348</v>
      </c>
    </row>
    <row r="48" spans="1:5" ht="24.75">
      <c r="A48" s="9" t="s">
        <v>83</v>
      </c>
      <c r="B48" s="9" t="s">
        <v>67</v>
      </c>
      <c r="C48" s="9" t="s">
        <v>1108</v>
      </c>
      <c r="D48" s="9" t="s">
        <v>1126</v>
      </c>
      <c r="E48" s="9">
        <v>1.9389450834825346</v>
      </c>
    </row>
    <row r="49" spans="1:5" ht="24.75">
      <c r="A49" s="9" t="s">
        <v>83</v>
      </c>
      <c r="B49" s="9" t="s">
        <v>67</v>
      </c>
      <c r="C49" s="9" t="s">
        <v>1127</v>
      </c>
      <c r="D49" s="9" t="s">
        <v>1128</v>
      </c>
      <c r="E49" s="9">
        <v>1.5304419915911505</v>
      </c>
    </row>
    <row r="50" spans="1:5" ht="24.75">
      <c r="A50" s="9" t="s">
        <v>83</v>
      </c>
      <c r="B50" s="9" t="s">
        <v>67</v>
      </c>
      <c r="C50" s="9" t="s">
        <v>1127</v>
      </c>
      <c r="D50" s="9" t="s">
        <v>1129</v>
      </c>
      <c r="E50" s="9">
        <v>1.5304419915911505</v>
      </c>
    </row>
    <row r="51" spans="1:5" ht="24.75">
      <c r="A51" s="9" t="s">
        <v>83</v>
      </c>
      <c r="B51" s="9" t="s">
        <v>67</v>
      </c>
      <c r="C51" s="9" t="s">
        <v>1127</v>
      </c>
      <c r="D51" s="9" t="s">
        <v>1130</v>
      </c>
      <c r="E51" s="9">
        <v>1.5304419915911505</v>
      </c>
    </row>
    <row r="52" spans="1:5" ht="24.75">
      <c r="A52" s="9" t="s">
        <v>83</v>
      </c>
      <c r="B52" s="9" t="s">
        <v>67</v>
      </c>
      <c r="C52" s="9" t="s">
        <v>1127</v>
      </c>
      <c r="D52" s="9" t="s">
        <v>1131</v>
      </c>
      <c r="E52" s="9">
        <v>1.5304419915911505</v>
      </c>
    </row>
    <row r="53" spans="1:5" ht="24.75">
      <c r="A53" s="9" t="s">
        <v>83</v>
      </c>
      <c r="B53" s="9" t="s">
        <v>67</v>
      </c>
      <c r="C53" s="9" t="s">
        <v>1127</v>
      </c>
      <c r="D53" s="9" t="s">
        <v>1132</v>
      </c>
      <c r="E53" s="9">
        <v>1.5304419915911505</v>
      </c>
    </row>
    <row r="54" spans="1:5" ht="24.75">
      <c r="A54" s="9" t="s">
        <v>83</v>
      </c>
      <c r="B54" s="9" t="s">
        <v>67</v>
      </c>
      <c r="C54" s="9" t="s">
        <v>1127</v>
      </c>
      <c r="D54" s="9" t="s">
        <v>1133</v>
      </c>
      <c r="E54" s="9">
        <v>1.5304419915911509</v>
      </c>
    </row>
    <row r="55" spans="1:5" ht="24.75">
      <c r="A55" s="9" t="s">
        <v>83</v>
      </c>
      <c r="B55" s="9" t="s">
        <v>67</v>
      </c>
      <c r="C55" s="9" t="s">
        <v>1127</v>
      </c>
      <c r="D55" s="9" t="s">
        <v>1134</v>
      </c>
      <c r="E55" s="9">
        <v>1.5304419915911505</v>
      </c>
    </row>
    <row r="56" spans="1:5" ht="24.75">
      <c r="A56" s="9" t="s">
        <v>83</v>
      </c>
      <c r="B56" s="9" t="s">
        <v>67</v>
      </c>
      <c r="C56" s="9" t="s">
        <v>1127</v>
      </c>
      <c r="D56" s="9" t="s">
        <v>1135</v>
      </c>
      <c r="E56" s="9">
        <v>1.5304419915911505</v>
      </c>
    </row>
    <row r="57" spans="1:5" ht="24.75">
      <c r="A57" s="9" t="s">
        <v>83</v>
      </c>
      <c r="B57" s="9" t="s">
        <v>67</v>
      </c>
      <c r="C57" s="9" t="s">
        <v>1127</v>
      </c>
      <c r="D57" s="9" t="s">
        <v>1136</v>
      </c>
      <c r="E57" s="9">
        <v>1.5304419915911509</v>
      </c>
    </row>
    <row r="58" spans="1:5" ht="24.75">
      <c r="A58" s="9" t="s">
        <v>83</v>
      </c>
      <c r="B58" s="9" t="s">
        <v>67</v>
      </c>
      <c r="C58" s="9" t="s">
        <v>1137</v>
      </c>
      <c r="D58" s="9" t="s">
        <v>1138</v>
      </c>
      <c r="E58" s="9">
        <v>1.0404419704938836</v>
      </c>
    </row>
    <row r="59" spans="1:5" ht="24.75">
      <c r="A59" s="9" t="s">
        <v>83</v>
      </c>
      <c r="B59" s="9" t="s">
        <v>67</v>
      </c>
      <c r="C59" s="9" t="s">
        <v>1137</v>
      </c>
      <c r="D59" s="9" t="s">
        <v>1139</v>
      </c>
      <c r="E59" s="9">
        <v>1.0404419704938836</v>
      </c>
    </row>
    <row r="60" spans="1:5" ht="24.75">
      <c r="A60" s="9" t="s">
        <v>83</v>
      </c>
      <c r="B60" s="9" t="s">
        <v>67</v>
      </c>
      <c r="C60" s="9" t="s">
        <v>1137</v>
      </c>
      <c r="D60" s="9" t="s">
        <v>1140</v>
      </c>
      <c r="E60" s="9">
        <v>1.0404419704938836</v>
      </c>
    </row>
    <row r="61" spans="1:5" ht="24.75">
      <c r="A61" s="9" t="s">
        <v>83</v>
      </c>
      <c r="B61" s="9" t="s">
        <v>67</v>
      </c>
      <c r="C61" s="9" t="s">
        <v>1137</v>
      </c>
      <c r="D61" s="9" t="s">
        <v>1141</v>
      </c>
      <c r="E61" s="9">
        <v>1.0404419704938836</v>
      </c>
    </row>
    <row r="62" spans="1:5" ht="24.75">
      <c r="A62" s="9" t="s">
        <v>83</v>
      </c>
      <c r="B62" s="9" t="s">
        <v>67</v>
      </c>
      <c r="C62" s="9" t="s">
        <v>1137</v>
      </c>
      <c r="D62" s="9" t="s">
        <v>1142</v>
      </c>
      <c r="E62" s="9">
        <v>1.0404419704938836</v>
      </c>
    </row>
    <row r="63" spans="1:5" ht="24.75">
      <c r="A63" s="9" t="s">
        <v>83</v>
      </c>
      <c r="B63" s="9" t="s">
        <v>67</v>
      </c>
      <c r="C63" s="9" t="s">
        <v>1137</v>
      </c>
      <c r="D63" s="9" t="s">
        <v>1143</v>
      </c>
      <c r="E63" s="9">
        <v>1.0404419704938836</v>
      </c>
    </row>
    <row r="64" spans="1:5" ht="24.75">
      <c r="A64" s="9" t="s">
        <v>83</v>
      </c>
      <c r="B64" s="9" t="s">
        <v>67</v>
      </c>
      <c r="C64" s="9" t="s">
        <v>1137</v>
      </c>
      <c r="D64" s="9" t="s">
        <v>1144</v>
      </c>
      <c r="E64" s="9">
        <v>1.0404419704938836</v>
      </c>
    </row>
    <row r="65" spans="1:5" ht="24.75">
      <c r="A65" s="9" t="s">
        <v>83</v>
      </c>
      <c r="B65" s="9" t="s">
        <v>67</v>
      </c>
      <c r="C65" s="9" t="s">
        <v>1137</v>
      </c>
      <c r="D65" s="9" t="s">
        <v>1145</v>
      </c>
      <c r="E65" s="9">
        <v>1.0404419704938836</v>
      </c>
    </row>
    <row r="66" spans="1:5" ht="24.75">
      <c r="A66" s="9" t="s">
        <v>83</v>
      </c>
      <c r="B66" s="9" t="s">
        <v>67</v>
      </c>
      <c r="C66" s="9" t="s">
        <v>1137</v>
      </c>
      <c r="D66" s="9" t="s">
        <v>1146</v>
      </c>
      <c r="E66" s="9">
        <v>1.0404419704938836</v>
      </c>
    </row>
    <row r="67" spans="1:5" ht="24.75">
      <c r="A67" s="9" t="s">
        <v>83</v>
      </c>
      <c r="B67" s="9" t="s">
        <v>67</v>
      </c>
      <c r="C67" s="9" t="s">
        <v>1137</v>
      </c>
      <c r="D67" s="9" t="s">
        <v>1147</v>
      </c>
      <c r="E67" s="9">
        <v>1.0404419704938836</v>
      </c>
    </row>
    <row r="68" spans="1:5" ht="24.75">
      <c r="A68" s="9" t="s">
        <v>83</v>
      </c>
      <c r="B68" s="9" t="s">
        <v>67</v>
      </c>
      <c r="C68" s="9" t="s">
        <v>1137</v>
      </c>
      <c r="D68" s="9" t="s">
        <v>1148</v>
      </c>
      <c r="E68" s="9">
        <v>1.0404419704938836</v>
      </c>
    </row>
    <row r="69" spans="1:5" ht="24.75">
      <c r="A69" s="9" t="s">
        <v>83</v>
      </c>
      <c r="B69" s="9" t="s">
        <v>67</v>
      </c>
      <c r="C69" s="9" t="s">
        <v>1137</v>
      </c>
      <c r="D69" s="9" t="s">
        <v>1149</v>
      </c>
      <c r="E69" s="9">
        <v>1.0404419704938836</v>
      </c>
    </row>
    <row r="70" spans="1:5" ht="24.75">
      <c r="A70" s="9" t="s">
        <v>83</v>
      </c>
      <c r="B70" s="9" t="s">
        <v>67</v>
      </c>
      <c r="C70" s="9" t="s">
        <v>1137</v>
      </c>
      <c r="D70" s="9" t="s">
        <v>1150</v>
      </c>
      <c r="E70" s="9">
        <v>1.0404419704938836</v>
      </c>
    </row>
    <row r="71" spans="1:5" ht="24.75">
      <c r="A71" s="9" t="s">
        <v>83</v>
      </c>
      <c r="B71" s="9" t="s">
        <v>67</v>
      </c>
      <c r="C71" s="9" t="s">
        <v>1137</v>
      </c>
      <c r="D71" s="9" t="s">
        <v>1151</v>
      </c>
      <c r="E71" s="9">
        <v>1.0404419704938836</v>
      </c>
    </row>
    <row r="72" spans="1:5" ht="24.75">
      <c r="A72" s="9" t="s">
        <v>83</v>
      </c>
      <c r="B72" s="9" t="s">
        <v>67</v>
      </c>
      <c r="C72" s="9" t="s">
        <v>1137</v>
      </c>
      <c r="D72" s="9" t="s">
        <v>1152</v>
      </c>
      <c r="E72" s="9">
        <v>1.0404419704938836</v>
      </c>
    </row>
    <row r="73" spans="1:5" ht="24.75">
      <c r="A73" s="9" t="s">
        <v>83</v>
      </c>
      <c r="B73" s="9" t="s">
        <v>67</v>
      </c>
      <c r="C73" s="9" t="s">
        <v>1137</v>
      </c>
      <c r="D73" s="9" t="s">
        <v>1153</v>
      </c>
      <c r="E73" s="9">
        <v>1.0404419704938836</v>
      </c>
    </row>
    <row r="74" spans="1:5">
      <c r="A74" s="1" t="s">
        <v>51</v>
      </c>
      <c r="B74" s="1" t="s">
        <v>51</v>
      </c>
      <c r="C74" s="1">
        <f>SUBTOTAL(103,Elements16_3_21[Elemento])</f>
        <v>67</v>
      </c>
      <c r="D74" s="1" t="s">
        <v>51</v>
      </c>
      <c r="E74" s="1">
        <f>SUBTOTAL(109,Elements16_3_21[Totais:])</f>
        <v>107.16954275667852</v>
      </c>
    </row>
  </sheetData>
  <mergeCells count="3">
    <mergeCell ref="A1:E2"/>
    <mergeCell ref="A4:E4"/>
    <mergeCell ref="A5:E5"/>
  </mergeCells>
  <hyperlinks>
    <hyperlink ref="A1" location="'16.3.2'!A1" display="PINTURA INTERNA OU EXTERNA SOBRE FERRO COM TINTA A OLEO BRIL HANTE,INCLUSIVE LIXAMENTO,LIMPEZA,UMA DEMAO DE TINTA ANTIOXI DO E DUAS DEMAOS DE ACABAMENTO" xr:uid="{00000000-0004-0000-1000-000000000000}"/>
    <hyperlink ref="B1" location="'16.3.2'!A1" display="PINTURA INTERNA OU EXTERNA SOBRE FERRO COM TINTA A OLEO BRIL HANTE,INCLUSIVE LIXAMENTO,LIMPEZA,UMA DEMAO DE TINTA ANTIOXI DO E DUAS DEMAOS DE ACABAMENTO" xr:uid="{00000000-0004-0000-1000-000001000000}"/>
    <hyperlink ref="C1" location="'16.3.2'!A1" display="PINTURA INTERNA OU EXTERNA SOBRE FERRO COM TINTA A OLEO BRIL HANTE,INCLUSIVE LIXAMENTO,LIMPEZA,UMA DEMAO DE TINTA ANTIOXI DO E DUAS DEMAOS DE ACABAMENTO" xr:uid="{00000000-0004-0000-1000-000002000000}"/>
    <hyperlink ref="D1" location="'16.3.2'!A1" display="PINTURA INTERNA OU EXTERNA SOBRE FERRO COM TINTA A OLEO BRIL HANTE,INCLUSIVE LIXAMENTO,LIMPEZA,UMA DEMAO DE TINTA ANTIOXI DO E DUAS DEMAOS DE ACABAMENTO" xr:uid="{00000000-0004-0000-1000-000003000000}"/>
    <hyperlink ref="E1" location="'16.3.2'!A1" display="PINTURA INTERNA OU EXTERNA SOBRE FERRO COM TINTA A OLEO BRIL HANTE,INCLUSIVE LIXAMENTO,LIMPEZA,UMA DEMAO DE TINTA ANTIOXI DO E DUAS DEMAOS DE ACABAMENTO" xr:uid="{00000000-0004-0000-1000-000004000000}"/>
    <hyperlink ref="A2" location="'16.3.2'!A1" display="PINTURA INTERNA OU EXTERNA SOBRE FERRO COM TINTA A OLEO BRIL HANTE,INCLUSIVE LIXAMENTO,LIMPEZA,UMA DEMAO DE TINTA ANTIOXI DO E DUAS DEMAOS DE ACABAMENTO" xr:uid="{00000000-0004-0000-1000-000005000000}"/>
    <hyperlink ref="B2" location="'16.3.2'!A1" display="PINTURA INTERNA OU EXTERNA SOBRE FERRO COM TINTA A OLEO BRIL HANTE,INCLUSIVE LIXAMENTO,LIMPEZA,UMA DEMAO DE TINTA ANTIOXI DO E DUAS DEMAOS DE ACABAMENTO" xr:uid="{00000000-0004-0000-1000-000006000000}"/>
    <hyperlink ref="C2" location="'16.3.2'!A1" display="PINTURA INTERNA OU EXTERNA SOBRE FERRO COM TINTA A OLEO BRIL HANTE,INCLUSIVE LIXAMENTO,LIMPEZA,UMA DEMAO DE TINTA ANTIOXI DO E DUAS DEMAOS DE ACABAMENTO" xr:uid="{00000000-0004-0000-1000-000007000000}"/>
    <hyperlink ref="D2" location="'16.3.2'!A1" display="PINTURA INTERNA OU EXTERNA SOBRE FERRO COM TINTA A OLEO BRIL HANTE,INCLUSIVE LIXAMENTO,LIMPEZA,UMA DEMAO DE TINTA ANTIOXI DO E DUAS DEMAOS DE ACABAMENTO" xr:uid="{00000000-0004-0000-1000-000008000000}"/>
    <hyperlink ref="E2" location="'16.3.2'!A1" display="PINTURA INTERNA OU EXTERNA SOBRE FERRO COM TINTA A OLEO BRIL HANTE,INCLUSIVE LIXAMENTO,LIMPEZA,UMA DEMAO DE TINTA ANTIOXI DO E DUAS DEMAOS DE ACABAMENTO" xr:uid="{00000000-0004-0000-1000-000009000000}"/>
    <hyperlink ref="A4" location="'16.3.2'!A1" display="Janelas (.ALUMÍNIO BRANCO)" xr:uid="{00000000-0004-0000-1000-00000A000000}"/>
    <hyperlink ref="B4" location="'16.3.2'!A1" display="Janelas (.ALUMÍNIO BRANCO)" xr:uid="{00000000-0004-0000-1000-00000B000000}"/>
    <hyperlink ref="C4" location="'16.3.2'!A1" display="Janelas (.ALUMÍNIO BRANCO)" xr:uid="{00000000-0004-0000-1000-00000C000000}"/>
    <hyperlink ref="D4" location="'16.3.2'!A1" display="Janelas (.ALUMÍNIO BRANCO)" xr:uid="{00000000-0004-0000-1000-00000D000000}"/>
    <hyperlink ref="E4" location="'16.3.2'!A1" display="Janelas (.ALUMÍNIO BRANCO)" xr:uid="{00000000-0004-0000-10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D8ECF6"/>
  </sheetPr>
  <dimension ref="A1:I2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4" t="s">
        <v>10</v>
      </c>
      <c r="B2" s="5"/>
      <c r="C2" s="5"/>
      <c r="D2" s="4" t="s">
        <v>11</v>
      </c>
      <c r="E2" s="5"/>
      <c r="F2" s="4">
        <v>1</v>
      </c>
      <c r="G2" s="5"/>
      <c r="H2" s="5"/>
      <c r="I2" s="4">
        <v>213132.6896911728</v>
      </c>
    </row>
  </sheetData>
  <hyperlinks>
    <hyperlink ref="A2" location="'Orçamento'!A1" display="16" xr:uid="{00000000-0004-0000-0100-000000000000}"/>
  </hyperlink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D8ECF6"/>
  </sheetPr>
  <dimension ref="A1:I2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4" t="s">
        <v>12</v>
      </c>
      <c r="B2" s="5"/>
      <c r="C2" s="5"/>
      <c r="D2" s="4" t="s">
        <v>13</v>
      </c>
      <c r="E2" s="5"/>
      <c r="F2" s="4">
        <v>1</v>
      </c>
      <c r="G2" s="5"/>
      <c r="H2" s="5"/>
      <c r="I2" s="4">
        <v>193066.20719110803</v>
      </c>
    </row>
  </sheetData>
  <hyperlinks>
    <hyperlink ref="A2" location="'16'!A1" display="16.1" xr:uid="{00000000-0004-0000-0200-000000000000}"/>
  </hyperlink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DFF0D8"/>
  </sheetPr>
  <dimension ref="A1:I22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6" t="s">
        <v>14</v>
      </c>
      <c r="B2" s="6" t="s">
        <v>15</v>
      </c>
      <c r="C2" s="6" t="s">
        <v>16</v>
      </c>
      <c r="D2" s="6" t="s">
        <v>17</v>
      </c>
      <c r="E2" s="6" t="s">
        <v>18</v>
      </c>
      <c r="F2" s="6" t="s">
        <v>19</v>
      </c>
      <c r="G2" s="6">
        <v>12.0849975</v>
      </c>
      <c r="H2" s="6">
        <v>14.483869503750002</v>
      </c>
      <c r="I2" s="6">
        <v>51590.963817577358</v>
      </c>
    </row>
    <row r="5" spans="1:9">
      <c r="A5" s="14" t="s">
        <v>44</v>
      </c>
      <c r="B5" s="14" t="s">
        <v>44</v>
      </c>
      <c r="C5" s="14" t="s">
        <v>44</v>
      </c>
      <c r="D5" s="14" t="s">
        <v>44</v>
      </c>
      <c r="E5" s="14" t="s">
        <v>44</v>
      </c>
    </row>
    <row r="6" spans="1:9">
      <c r="A6" s="15"/>
      <c r="B6" s="15"/>
      <c r="C6" s="15"/>
      <c r="D6" s="15"/>
      <c r="E6" s="15"/>
    </row>
    <row r="7" spans="1:9">
      <c r="A7" s="8" t="s">
        <v>1</v>
      </c>
      <c r="B7" s="8" t="s">
        <v>45</v>
      </c>
      <c r="C7" s="8" t="s">
        <v>46</v>
      </c>
      <c r="D7" s="8" t="s">
        <v>47</v>
      </c>
      <c r="E7" s="8" t="s">
        <v>9</v>
      </c>
    </row>
    <row r="8" spans="1:9">
      <c r="A8" s="9">
        <v>1</v>
      </c>
      <c r="B8" s="9" t="s">
        <v>48</v>
      </c>
      <c r="C8" s="9">
        <v>4</v>
      </c>
      <c r="D8" s="9" t="s">
        <v>49</v>
      </c>
      <c r="E8" s="9">
        <v>61.360790292132258</v>
      </c>
    </row>
    <row r="9" spans="1:9">
      <c r="A9" s="9">
        <v>2</v>
      </c>
      <c r="B9" s="9" t="s">
        <v>48</v>
      </c>
      <c r="C9" s="9">
        <v>450</v>
      </c>
      <c r="D9" s="9" t="s">
        <v>50</v>
      </c>
      <c r="E9" s="9">
        <v>3430.7553473309181</v>
      </c>
    </row>
    <row r="10" spans="1:9">
      <c r="A10" s="9" t="s">
        <v>51</v>
      </c>
      <c r="B10" s="9" t="s">
        <v>51</v>
      </c>
      <c r="C10" s="9">
        <f>SUBTOTAL(109,Criteria_Summary16.1.1[Elementos])</f>
        <v>454</v>
      </c>
      <c r="D10" s="9" t="s">
        <v>51</v>
      </c>
      <c r="E10" s="9">
        <f>SUBTOTAL(109,Criteria_Summary16.1.1[Total])</f>
        <v>3492.1161376230502</v>
      </c>
    </row>
    <row r="11" spans="1:9" ht="30">
      <c r="A11" s="10" t="s">
        <v>52</v>
      </c>
      <c r="B11" s="10">
        <v>1.02</v>
      </c>
      <c r="C11" s="11"/>
      <c r="D11" s="11"/>
      <c r="E11" s="10">
        <v>3561.96</v>
      </c>
    </row>
    <row r="14" spans="1:9">
      <c r="A14" s="16" t="s">
        <v>49</v>
      </c>
      <c r="B14" s="16" t="s">
        <v>49</v>
      </c>
      <c r="C14" s="16" t="s">
        <v>49</v>
      </c>
      <c r="D14" s="16" t="s">
        <v>49</v>
      </c>
      <c r="E14" s="16" t="s">
        <v>49</v>
      </c>
    </row>
    <row r="15" spans="1:9">
      <c r="A15" s="17"/>
      <c r="B15" s="17"/>
      <c r="C15" s="17"/>
      <c r="D15" s="17"/>
      <c r="E15" s="17"/>
    </row>
    <row r="16" spans="1:9">
      <c r="A16" s="12" t="s">
        <v>45</v>
      </c>
      <c r="B16" s="12" t="s">
        <v>46</v>
      </c>
      <c r="C16" s="18" t="s">
        <v>53</v>
      </c>
      <c r="D16" s="18" t="s">
        <v>53</v>
      </c>
      <c r="E16" s="12" t="s">
        <v>9</v>
      </c>
    </row>
    <row r="17" spans="1:5">
      <c r="A17" s="9" t="s">
        <v>48</v>
      </c>
      <c r="B17" s="9">
        <v>4</v>
      </c>
      <c r="C17" s="19" t="s">
        <v>54</v>
      </c>
      <c r="D17" s="19" t="s">
        <v>54</v>
      </c>
      <c r="E17" s="9">
        <v>61.360790292132258</v>
      </c>
    </row>
    <row r="19" spans="1:5">
      <c r="A19" s="16" t="s">
        <v>50</v>
      </c>
      <c r="B19" s="16" t="s">
        <v>50</v>
      </c>
      <c r="C19" s="16" t="s">
        <v>50</v>
      </c>
      <c r="D19" s="16" t="s">
        <v>50</v>
      </c>
      <c r="E19" s="16" t="s">
        <v>50</v>
      </c>
    </row>
    <row r="20" spans="1:5">
      <c r="A20" s="17"/>
      <c r="B20" s="17"/>
      <c r="C20" s="17"/>
      <c r="D20" s="17"/>
      <c r="E20" s="17"/>
    </row>
    <row r="21" spans="1:5">
      <c r="A21" s="12" t="s">
        <v>45</v>
      </c>
      <c r="B21" s="12" t="s">
        <v>46</v>
      </c>
      <c r="C21" s="18" t="s">
        <v>53</v>
      </c>
      <c r="D21" s="18" t="s">
        <v>53</v>
      </c>
      <c r="E21" s="12" t="s">
        <v>9</v>
      </c>
    </row>
    <row r="22" spans="1:5">
      <c r="A22" s="9" t="s">
        <v>48</v>
      </c>
      <c r="B22" s="9">
        <v>450</v>
      </c>
      <c r="C22" s="19" t="s">
        <v>55</v>
      </c>
      <c r="D22" s="19" t="s">
        <v>55</v>
      </c>
      <c r="E22" s="9">
        <v>3430.7553473309181</v>
      </c>
    </row>
  </sheetData>
  <mergeCells count="10">
    <mergeCell ref="C17:D17"/>
    <mergeCell ref="A19:E19"/>
    <mergeCell ref="A20:E20"/>
    <mergeCell ref="C21:D21"/>
    <mergeCell ref="C22:D22"/>
    <mergeCell ref="A5:E5"/>
    <mergeCell ref="A6:E6"/>
    <mergeCell ref="A14:E14"/>
    <mergeCell ref="A15:E15"/>
    <mergeCell ref="C16:D16"/>
  </mergeCells>
  <hyperlinks>
    <hyperlink ref="A2" location="'16.1'!A1" display="16.1.1" xr:uid="{00000000-0004-0000-0300-000000000000}"/>
    <hyperlink ref="F2" location="'16.1.1E'!A1" display="3561,96" xr:uid="{00000000-0004-0000-0300-000001000000}"/>
    <hyperlink ref="E11" location="'16.1.1E'!A1" display="'16.1.1E'!A1" xr:uid="{00000000-0004-0000-03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DFF0D8"/>
  </sheetPr>
  <dimension ref="A1:I16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20</v>
      </c>
      <c r="B2" s="6" t="s">
        <v>21</v>
      </c>
      <c r="C2" s="6" t="s">
        <v>16</v>
      </c>
      <c r="D2" s="6" t="s">
        <v>22</v>
      </c>
      <c r="E2" s="6" t="s">
        <v>18</v>
      </c>
      <c r="F2" s="6" t="s">
        <v>23</v>
      </c>
      <c r="G2" s="6">
        <v>18.214255000000001</v>
      </c>
      <c r="H2" s="6">
        <v>21.829784617500003</v>
      </c>
      <c r="I2" s="6">
        <v>624.76843575285011</v>
      </c>
    </row>
    <row r="5" spans="1:9">
      <c r="A5" s="14" t="s">
        <v>44</v>
      </c>
      <c r="B5" s="14" t="s">
        <v>44</v>
      </c>
      <c r="C5" s="14" t="s">
        <v>44</v>
      </c>
      <c r="D5" s="14" t="s">
        <v>44</v>
      </c>
      <c r="E5" s="14" t="s">
        <v>44</v>
      </c>
    </row>
    <row r="6" spans="1:9">
      <c r="A6" s="15"/>
      <c r="B6" s="15"/>
      <c r="C6" s="15"/>
      <c r="D6" s="15"/>
      <c r="E6" s="15"/>
    </row>
    <row r="7" spans="1:9">
      <c r="A7" s="8" t="s">
        <v>1</v>
      </c>
      <c r="B7" s="8" t="s">
        <v>45</v>
      </c>
      <c r="C7" s="8" t="s">
        <v>46</v>
      </c>
      <c r="D7" s="8" t="s">
        <v>47</v>
      </c>
      <c r="E7" s="8" t="s">
        <v>9</v>
      </c>
    </row>
    <row r="8" spans="1:9">
      <c r="A8" s="9">
        <v>1</v>
      </c>
      <c r="B8" s="9" t="s">
        <v>48</v>
      </c>
      <c r="C8" s="9">
        <v>50</v>
      </c>
      <c r="D8" s="9" t="s">
        <v>56</v>
      </c>
      <c r="E8" s="9">
        <v>28.61760015346179</v>
      </c>
    </row>
    <row r="9" spans="1:9">
      <c r="A9" s="9" t="s">
        <v>51</v>
      </c>
      <c r="B9" s="9" t="s">
        <v>51</v>
      </c>
      <c r="C9" s="9">
        <f>SUBTOTAL(109,Criteria_Summary16.1.2[Elementos])</f>
        <v>50</v>
      </c>
      <c r="D9" s="9" t="s">
        <v>51</v>
      </c>
      <c r="E9" s="9">
        <f>SUBTOTAL(109,Criteria_Summary16.1.2[Total])</f>
        <v>28.61760015346179</v>
      </c>
    </row>
    <row r="10" spans="1:9">
      <c r="A10" s="10" t="s">
        <v>57</v>
      </c>
      <c r="B10" s="10">
        <v>0</v>
      </c>
      <c r="C10" s="11"/>
      <c r="D10" s="11"/>
      <c r="E10" s="10">
        <v>28.62</v>
      </c>
    </row>
    <row r="13" spans="1:9">
      <c r="A13" s="16" t="s">
        <v>56</v>
      </c>
      <c r="B13" s="16" t="s">
        <v>56</v>
      </c>
      <c r="C13" s="16" t="s">
        <v>56</v>
      </c>
      <c r="D13" s="16" t="s">
        <v>56</v>
      </c>
      <c r="E13" s="16" t="s">
        <v>56</v>
      </c>
    </row>
    <row r="14" spans="1:9">
      <c r="A14" s="17"/>
      <c r="B14" s="17"/>
      <c r="C14" s="17"/>
      <c r="D14" s="17"/>
      <c r="E14" s="17"/>
    </row>
    <row r="15" spans="1:9">
      <c r="A15" s="12" t="s">
        <v>45</v>
      </c>
      <c r="B15" s="12" t="s">
        <v>46</v>
      </c>
      <c r="C15" s="18" t="s">
        <v>53</v>
      </c>
      <c r="D15" s="18" t="s">
        <v>53</v>
      </c>
      <c r="E15" s="12" t="s">
        <v>9</v>
      </c>
    </row>
    <row r="16" spans="1:9">
      <c r="A16" s="9" t="s">
        <v>48</v>
      </c>
      <c r="B16" s="9">
        <v>50</v>
      </c>
      <c r="C16" s="19" t="s">
        <v>58</v>
      </c>
      <c r="D16" s="19" t="s">
        <v>58</v>
      </c>
      <c r="E16" s="9">
        <v>28.61760015346179</v>
      </c>
    </row>
  </sheetData>
  <mergeCells count="6">
    <mergeCell ref="C16:D16"/>
    <mergeCell ref="A5:E5"/>
    <mergeCell ref="A6:E6"/>
    <mergeCell ref="A13:E13"/>
    <mergeCell ref="A14:E14"/>
    <mergeCell ref="C15:D15"/>
  </mergeCells>
  <hyperlinks>
    <hyperlink ref="A2" location="'16.1'!A1" display="16.1.2" xr:uid="{00000000-0004-0000-0400-000000000000}"/>
    <hyperlink ref="F2" location="'16.1.2E'!A1" display="28,62" xr:uid="{00000000-0004-0000-0400-000001000000}"/>
    <hyperlink ref="E10" location="'16.1.2E'!A1" display="'16.1.2E'!A1" xr:uid="{00000000-0004-0000-04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DFF0D8"/>
  </sheetPr>
  <dimension ref="A1:I16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24</v>
      </c>
      <c r="B2" s="6" t="s">
        <v>25</v>
      </c>
      <c r="C2" s="6" t="s">
        <v>16</v>
      </c>
      <c r="D2" s="6" t="s">
        <v>26</v>
      </c>
      <c r="E2" s="6" t="s">
        <v>18</v>
      </c>
      <c r="F2" s="6" t="s">
        <v>27</v>
      </c>
      <c r="G2" s="6">
        <v>27.651720000000001</v>
      </c>
      <c r="H2" s="6">
        <v>33.140586420000005</v>
      </c>
      <c r="I2" s="6">
        <v>140850.47493777782</v>
      </c>
    </row>
    <row r="5" spans="1:9">
      <c r="A5" s="14" t="s">
        <v>44</v>
      </c>
      <c r="B5" s="14" t="s">
        <v>44</v>
      </c>
      <c r="C5" s="14" t="s">
        <v>44</v>
      </c>
      <c r="D5" s="14" t="s">
        <v>44</v>
      </c>
      <c r="E5" s="14" t="s">
        <v>44</v>
      </c>
    </row>
    <row r="6" spans="1:9">
      <c r="A6" s="15"/>
      <c r="B6" s="15"/>
      <c r="C6" s="15"/>
      <c r="D6" s="15"/>
      <c r="E6" s="15"/>
    </row>
    <row r="7" spans="1:9">
      <c r="A7" s="8" t="s">
        <v>1</v>
      </c>
      <c r="B7" s="8" t="s">
        <v>45</v>
      </c>
      <c r="C7" s="8" t="s">
        <v>46</v>
      </c>
      <c r="D7" s="8" t="s">
        <v>47</v>
      </c>
      <c r="E7" s="8" t="s">
        <v>9</v>
      </c>
    </row>
    <row r="8" spans="1:9">
      <c r="A8" s="9">
        <v>1</v>
      </c>
      <c r="B8" s="9" t="s">
        <v>48</v>
      </c>
      <c r="C8" s="9">
        <v>433</v>
      </c>
      <c r="D8" s="9" t="s">
        <v>59</v>
      </c>
      <c r="E8" s="9">
        <v>4250.0903709958857</v>
      </c>
    </row>
    <row r="9" spans="1:9">
      <c r="A9" s="9" t="s">
        <v>51</v>
      </c>
      <c r="B9" s="9" t="s">
        <v>51</v>
      </c>
      <c r="C9" s="9">
        <f>SUBTOTAL(109,Criteria_Summary16.1.3[Elementos])</f>
        <v>433</v>
      </c>
      <c r="D9" s="9" t="s">
        <v>51</v>
      </c>
      <c r="E9" s="9">
        <f>SUBTOTAL(109,Criteria_Summary16.1.3[Total])</f>
        <v>4250.0903709958857</v>
      </c>
    </row>
    <row r="10" spans="1:9">
      <c r="A10" s="10" t="s">
        <v>57</v>
      </c>
      <c r="B10" s="10">
        <v>0</v>
      </c>
      <c r="C10" s="11"/>
      <c r="D10" s="11"/>
      <c r="E10" s="10">
        <v>4250.09</v>
      </c>
    </row>
    <row r="13" spans="1:9">
      <c r="A13" s="16" t="s">
        <v>59</v>
      </c>
      <c r="B13" s="16" t="s">
        <v>59</v>
      </c>
      <c r="C13" s="16" t="s">
        <v>59</v>
      </c>
      <c r="D13" s="16" t="s">
        <v>59</v>
      </c>
      <c r="E13" s="16" t="s">
        <v>59</v>
      </c>
    </row>
    <row r="14" spans="1:9">
      <c r="A14" s="17"/>
      <c r="B14" s="17"/>
      <c r="C14" s="17"/>
      <c r="D14" s="17"/>
      <c r="E14" s="17"/>
    </row>
    <row r="15" spans="1:9">
      <c r="A15" s="12" t="s">
        <v>45</v>
      </c>
      <c r="B15" s="12" t="s">
        <v>46</v>
      </c>
      <c r="C15" s="18" t="s">
        <v>53</v>
      </c>
      <c r="D15" s="18" t="s">
        <v>53</v>
      </c>
      <c r="E15" s="12" t="s">
        <v>9</v>
      </c>
    </row>
    <row r="16" spans="1:9">
      <c r="A16" s="9" t="s">
        <v>48</v>
      </c>
      <c r="B16" s="9">
        <v>433</v>
      </c>
      <c r="C16" s="19" t="s">
        <v>60</v>
      </c>
      <c r="D16" s="19" t="s">
        <v>60</v>
      </c>
      <c r="E16" s="9">
        <v>4250.0903709958857</v>
      </c>
    </row>
  </sheetData>
  <mergeCells count="6">
    <mergeCell ref="C16:D16"/>
    <mergeCell ref="A5:E5"/>
    <mergeCell ref="A6:E6"/>
    <mergeCell ref="A13:E13"/>
    <mergeCell ref="A14:E14"/>
    <mergeCell ref="C15:D15"/>
  </mergeCells>
  <hyperlinks>
    <hyperlink ref="A2" location="'16.1'!A1" display="16.1.3" xr:uid="{00000000-0004-0000-0500-000000000000}"/>
    <hyperlink ref="F2" location="'16.1.3E'!A1" display="4250,09" xr:uid="{00000000-0004-0000-0500-000001000000}"/>
    <hyperlink ref="E10" location="'16.1.3E'!A1" display="'16.1.3E'!A1" xr:uid="{00000000-0004-0000-05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D8ECF6"/>
  </sheetPr>
  <dimension ref="A1:I2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4" t="s">
        <v>28</v>
      </c>
      <c r="B2" s="5"/>
      <c r="C2" s="5"/>
      <c r="D2" s="4" t="s">
        <v>29</v>
      </c>
      <c r="E2" s="5"/>
      <c r="F2" s="4">
        <v>1</v>
      </c>
      <c r="G2" s="5"/>
      <c r="H2" s="5"/>
      <c r="I2" s="4">
        <v>5090.1054993480684</v>
      </c>
    </row>
  </sheetData>
  <hyperlinks>
    <hyperlink ref="A2" location="'16'!A1" display="16.2" xr:uid="{00000000-0004-0000-0600-000000000000}"/>
  </hyperlink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DFF0D8"/>
  </sheetPr>
  <dimension ref="A1:I3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 ht="24.75">
      <c r="A2" s="6" t="s">
        <v>30</v>
      </c>
      <c r="B2" s="6" t="s">
        <v>31</v>
      </c>
      <c r="C2" s="6" t="s">
        <v>16</v>
      </c>
      <c r="D2" s="6" t="s">
        <v>32</v>
      </c>
      <c r="E2" s="6" t="s">
        <v>18</v>
      </c>
      <c r="F2" s="6" t="s">
        <v>33</v>
      </c>
      <c r="G2" s="6">
        <v>80.513050465500001</v>
      </c>
      <c r="H2" s="6">
        <v>96.494890982901765</v>
      </c>
      <c r="I2" s="6">
        <v>5090.1054993480684</v>
      </c>
    </row>
    <row r="5" spans="1:9">
      <c r="A5" s="14" t="s">
        <v>44</v>
      </c>
      <c r="B5" s="14" t="s">
        <v>44</v>
      </c>
      <c r="C5" s="14" t="s">
        <v>44</v>
      </c>
      <c r="D5" s="14" t="s">
        <v>44</v>
      </c>
      <c r="E5" s="14" t="s">
        <v>44</v>
      </c>
    </row>
    <row r="6" spans="1:9">
      <c r="A6" s="15"/>
      <c r="B6" s="15"/>
      <c r="C6" s="15"/>
      <c r="D6" s="15"/>
      <c r="E6" s="15"/>
    </row>
    <row r="7" spans="1:9">
      <c r="A7" s="8" t="s">
        <v>1</v>
      </c>
      <c r="B7" s="8" t="s">
        <v>45</v>
      </c>
      <c r="C7" s="8" t="s">
        <v>46</v>
      </c>
      <c r="D7" s="8" t="s">
        <v>47</v>
      </c>
      <c r="E7" s="8" t="s">
        <v>9</v>
      </c>
    </row>
    <row r="8" spans="1:9">
      <c r="A8" s="9">
        <v>1</v>
      </c>
      <c r="B8" s="9" t="s">
        <v>61</v>
      </c>
      <c r="C8" s="9">
        <v>1</v>
      </c>
      <c r="D8" s="9" t="s">
        <v>62</v>
      </c>
      <c r="E8" s="9">
        <v>4.7121882085725391</v>
      </c>
    </row>
    <row r="9" spans="1:9">
      <c r="A9" s="9">
        <v>2</v>
      </c>
      <c r="B9" s="9" t="s">
        <v>61</v>
      </c>
      <c r="C9" s="9">
        <v>1</v>
      </c>
      <c r="D9" s="9" t="s">
        <v>62</v>
      </c>
      <c r="E9" s="9">
        <v>48.034906351132484</v>
      </c>
    </row>
    <row r="10" spans="1:9">
      <c r="A10" s="9" t="s">
        <v>51</v>
      </c>
      <c r="B10" s="9" t="s">
        <v>51</v>
      </c>
      <c r="C10" s="9">
        <f>SUBTOTAL(109,Criteria_Summary16.2.1[Elementos])</f>
        <v>2</v>
      </c>
      <c r="D10" s="9" t="s">
        <v>51</v>
      </c>
      <c r="E10" s="9">
        <f>SUBTOTAL(109,Criteria_Summary16.2.1[Total])</f>
        <v>52.747094559705026</v>
      </c>
    </row>
    <row r="11" spans="1:9">
      <c r="A11" s="10" t="s">
        <v>57</v>
      </c>
      <c r="B11" s="10">
        <v>0</v>
      </c>
      <c r="C11" s="11"/>
      <c r="D11" s="11"/>
      <c r="E11" s="10">
        <v>52.75</v>
      </c>
    </row>
    <row r="14" spans="1:9">
      <c r="A14" s="16" t="s">
        <v>62</v>
      </c>
      <c r="B14" s="16" t="s">
        <v>62</v>
      </c>
      <c r="C14" s="16" t="s">
        <v>62</v>
      </c>
      <c r="D14" s="16" t="s">
        <v>62</v>
      </c>
      <c r="E14" s="16" t="s">
        <v>62</v>
      </c>
    </row>
    <row r="15" spans="1:9">
      <c r="A15" s="17"/>
      <c r="B15" s="17"/>
      <c r="C15" s="17"/>
      <c r="D15" s="17"/>
      <c r="E15" s="17"/>
    </row>
    <row r="16" spans="1:9">
      <c r="A16" s="12" t="s">
        <v>45</v>
      </c>
      <c r="B16" s="12" t="s">
        <v>46</v>
      </c>
      <c r="C16" s="18" t="s">
        <v>53</v>
      </c>
      <c r="D16" s="18" t="s">
        <v>53</v>
      </c>
      <c r="E16" s="12" t="s">
        <v>9</v>
      </c>
    </row>
    <row r="17" spans="1:5">
      <c r="A17" s="9" t="s">
        <v>61</v>
      </c>
      <c r="B17" s="9">
        <v>1</v>
      </c>
      <c r="C17" s="19" t="s">
        <v>63</v>
      </c>
      <c r="D17" s="19" t="s">
        <v>63</v>
      </c>
      <c r="E17" s="9">
        <v>4.7121882085725391</v>
      </c>
    </row>
    <row r="19" spans="1:5">
      <c r="A19" s="20" t="s">
        <v>64</v>
      </c>
      <c r="B19" s="20" t="s">
        <v>64</v>
      </c>
      <c r="C19" s="20" t="s">
        <v>64</v>
      </c>
      <c r="D19" s="20" t="s">
        <v>64</v>
      </c>
      <c r="E19" s="20" t="s">
        <v>64</v>
      </c>
    </row>
    <row r="20" spans="1:5">
      <c r="A20" s="18" t="s">
        <v>65</v>
      </c>
      <c r="B20" s="18" t="s">
        <v>65</v>
      </c>
      <c r="C20" s="18" t="s">
        <v>65</v>
      </c>
      <c r="D20" s="12" t="s">
        <v>66</v>
      </c>
      <c r="E20" s="12"/>
    </row>
    <row r="21" spans="1:5">
      <c r="A21" s="9"/>
      <c r="B21" s="9"/>
      <c r="C21" s="9"/>
      <c r="D21" s="9" t="s">
        <v>67</v>
      </c>
      <c r="E21" s="9" t="s">
        <v>68</v>
      </c>
    </row>
    <row r="23" spans="1:5">
      <c r="A23" s="20" t="s">
        <v>69</v>
      </c>
      <c r="B23" s="20" t="s">
        <v>69</v>
      </c>
      <c r="C23" s="20" t="s">
        <v>69</v>
      </c>
      <c r="D23" s="20" t="s">
        <v>69</v>
      </c>
      <c r="E23" s="20" t="s">
        <v>69</v>
      </c>
    </row>
    <row r="24" spans="1:5">
      <c r="A24" s="18" t="s">
        <v>70</v>
      </c>
      <c r="B24" s="12"/>
      <c r="C24" s="12"/>
      <c r="D24" s="12" t="s">
        <v>45</v>
      </c>
      <c r="E24" s="12"/>
    </row>
    <row r="25" spans="1:5">
      <c r="A25" s="19" t="s">
        <v>71</v>
      </c>
      <c r="B25" s="19" t="s">
        <v>71</v>
      </c>
      <c r="C25" s="19" t="s">
        <v>71</v>
      </c>
      <c r="D25" s="9" t="s">
        <v>72</v>
      </c>
      <c r="E25" s="9" t="s">
        <v>68</v>
      </c>
    </row>
    <row r="27" spans="1:5">
      <c r="A27" s="16" t="s">
        <v>62</v>
      </c>
      <c r="B27" s="16" t="s">
        <v>62</v>
      </c>
      <c r="C27" s="16" t="s">
        <v>62</v>
      </c>
      <c r="D27" s="16" t="s">
        <v>62</v>
      </c>
      <c r="E27" s="16" t="s">
        <v>62</v>
      </c>
    </row>
    <row r="28" spans="1:5">
      <c r="A28" s="17"/>
      <c r="B28" s="17"/>
      <c r="C28" s="17"/>
      <c r="D28" s="17"/>
      <c r="E28" s="17"/>
    </row>
    <row r="29" spans="1:5">
      <c r="A29" s="12" t="s">
        <v>45</v>
      </c>
      <c r="B29" s="12" t="s">
        <v>46</v>
      </c>
      <c r="C29" s="18" t="s">
        <v>53</v>
      </c>
      <c r="D29" s="18" t="s">
        <v>53</v>
      </c>
      <c r="E29" s="12" t="s">
        <v>9</v>
      </c>
    </row>
    <row r="30" spans="1:5">
      <c r="A30" s="9" t="s">
        <v>61</v>
      </c>
      <c r="B30" s="9">
        <v>1</v>
      </c>
      <c r="C30" s="19" t="s">
        <v>63</v>
      </c>
      <c r="D30" s="19" t="s">
        <v>63</v>
      </c>
      <c r="E30" s="9">
        <v>48.034906351132484</v>
      </c>
    </row>
    <row r="32" spans="1:5">
      <c r="A32" s="20" t="s">
        <v>64</v>
      </c>
      <c r="B32" s="20" t="s">
        <v>64</v>
      </c>
      <c r="C32" s="20" t="s">
        <v>64</v>
      </c>
      <c r="D32" s="20" t="s">
        <v>64</v>
      </c>
      <c r="E32" s="20" t="s">
        <v>64</v>
      </c>
    </row>
    <row r="33" spans="1:5">
      <c r="A33" s="18" t="s">
        <v>65</v>
      </c>
      <c r="B33" s="18" t="s">
        <v>65</v>
      </c>
      <c r="C33" s="18" t="s">
        <v>65</v>
      </c>
      <c r="D33" s="12" t="s">
        <v>66</v>
      </c>
      <c r="E33" s="12"/>
    </row>
    <row r="34" spans="1:5">
      <c r="A34" s="9"/>
      <c r="B34" s="9"/>
      <c r="C34" s="9"/>
      <c r="D34" s="9" t="s">
        <v>67</v>
      </c>
      <c r="E34" s="9" t="s">
        <v>68</v>
      </c>
    </row>
    <row r="36" spans="1:5">
      <c r="A36" s="20" t="s">
        <v>69</v>
      </c>
      <c r="B36" s="20" t="s">
        <v>69</v>
      </c>
      <c r="C36" s="20" t="s">
        <v>69</v>
      </c>
      <c r="D36" s="20" t="s">
        <v>69</v>
      </c>
      <c r="E36" s="20" t="s">
        <v>69</v>
      </c>
    </row>
    <row r="37" spans="1:5">
      <c r="A37" s="18" t="s">
        <v>70</v>
      </c>
      <c r="B37" s="12"/>
      <c r="C37" s="12"/>
      <c r="D37" s="12" t="s">
        <v>45</v>
      </c>
      <c r="E37" s="12"/>
    </row>
    <row r="38" spans="1:5">
      <c r="A38" s="19" t="s">
        <v>71</v>
      </c>
      <c r="B38" s="19" t="s">
        <v>71</v>
      </c>
      <c r="C38" s="19" t="s">
        <v>71</v>
      </c>
      <c r="D38" s="9" t="s">
        <v>73</v>
      </c>
      <c r="E38" s="9" t="s">
        <v>68</v>
      </c>
    </row>
  </sheetData>
  <mergeCells count="20">
    <mergeCell ref="A32:E32"/>
    <mergeCell ref="A33:C33"/>
    <mergeCell ref="A36:E36"/>
    <mergeCell ref="A37"/>
    <mergeCell ref="A38:C38"/>
    <mergeCell ref="A25:C25"/>
    <mergeCell ref="A27:E27"/>
    <mergeCell ref="A28:E28"/>
    <mergeCell ref="C29:D29"/>
    <mergeCell ref="C30:D30"/>
    <mergeCell ref="C17:D17"/>
    <mergeCell ref="A19:E19"/>
    <mergeCell ref="A20:C20"/>
    <mergeCell ref="A23:E23"/>
    <mergeCell ref="A24"/>
    <mergeCell ref="A5:E5"/>
    <mergeCell ref="A6:E6"/>
    <mergeCell ref="A14:E14"/>
    <mergeCell ref="A15:E15"/>
    <mergeCell ref="C16:D16"/>
  </mergeCells>
  <hyperlinks>
    <hyperlink ref="A2" location="'16.2'!A1" display="16.2.1" xr:uid="{00000000-0004-0000-0700-000000000000}"/>
    <hyperlink ref="F2" location="'16.2.1E'!A1" display="52,75" xr:uid="{00000000-0004-0000-0700-000001000000}"/>
    <hyperlink ref="E11" location="'16.2.1E'!A1" display="'16.2.1E'!A1" xr:uid="{00000000-0004-0000-07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D8ECF6"/>
  </sheetPr>
  <dimension ref="A1:I2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</row>
    <row r="2" spans="1:9">
      <c r="A2" s="4" t="s">
        <v>34</v>
      </c>
      <c r="B2" s="5"/>
      <c r="C2" s="5"/>
      <c r="D2" s="4" t="s">
        <v>35</v>
      </c>
      <c r="E2" s="5"/>
      <c r="F2" s="4">
        <v>1</v>
      </c>
      <c r="G2" s="5"/>
      <c r="H2" s="5"/>
      <c r="I2" s="4">
        <v>14976.377000716697</v>
      </c>
    </row>
  </sheetData>
  <hyperlinks>
    <hyperlink ref="A2" location="'16'!A1" display="16.3" xr:uid="{00000000-0004-0000-0800-000000000000}"/>
  </hyperlink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17</vt:i4>
      </vt:variant>
    </vt:vector>
  </HeadingPairs>
  <TitlesOfParts>
    <vt:vector size="17" baseType="lpstr">
      <vt:lpstr>Orçamento</vt:lpstr>
      <vt:lpstr>16</vt:lpstr>
      <vt:lpstr>16.1</vt:lpstr>
      <vt:lpstr>16.1.1</vt:lpstr>
      <vt:lpstr>16.1.2</vt:lpstr>
      <vt:lpstr>16.1.3</vt:lpstr>
      <vt:lpstr>16.2</vt:lpstr>
      <vt:lpstr>16.2.1</vt:lpstr>
      <vt:lpstr>16.3</vt:lpstr>
      <vt:lpstr>16.3.1</vt:lpstr>
      <vt:lpstr>16.3.2</vt:lpstr>
      <vt:lpstr>16.1.1E</vt:lpstr>
      <vt:lpstr>16.1.2E</vt:lpstr>
      <vt:lpstr>16.1.3E</vt:lpstr>
      <vt:lpstr>16.2.1E</vt:lpstr>
      <vt:lpstr>16.3.1E</vt:lpstr>
      <vt:lpstr>16.3.2E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claudio castro</cp:lastModifiedBy>
  <dcterms:modified xsi:type="dcterms:W3CDTF">2025-08-27T15:18:58Z</dcterms:modified>
</cp:coreProperties>
</file>